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M:\InfoSys_Unit\Web_Services\Web Posting Files\Internet\Research\Sales Tax\"/>
    </mc:Choice>
  </mc:AlternateContent>
  <xr:revisionPtr revIDLastSave="0" documentId="8_{8308B5E1-FF26-41BC-8596-91AC70BBB164}" xr6:coauthVersionLast="47" xr6:coauthVersionMax="47" xr10:uidLastSave="{00000000-0000-0000-0000-000000000000}"/>
  <bookViews>
    <workbookView xWindow="-110" yWindow="-110" windowWidth="19420" windowHeight="10420" activeTab="3" xr2:uid="{9525A0FB-C818-4084-8FCE-A16B93F7AA5F}"/>
  </bookViews>
  <sheets>
    <sheet name="As of June 1, 2022" sheetId="1" r:id="rId1"/>
    <sheet name="As of Sept. 1, 2022" sheetId="2" r:id="rId2"/>
    <sheet name="As of Dec. 1, 2022" sheetId="3" r:id="rId3"/>
    <sheet name="As of Jan. 1, 2023" sheetId="4" r:id="rId4"/>
  </sheets>
  <definedNames>
    <definedName name="_xlnm._FilterDatabase" localSheetId="2">'As of Dec. 1, 2022'!$B$9:$K$9</definedName>
    <definedName name="_xlnm._FilterDatabase" localSheetId="3">'As of Jan. 1, 2023'!$B$9:$K$9</definedName>
    <definedName name="_xlnm._FilterDatabase" localSheetId="0">'As of June 1, 2022'!$B$9:$K$9</definedName>
    <definedName name="_xlnm._FilterDatabase" localSheetId="1">'As of Sept. 1, 2022'!$B$9:$K$9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 i="4" l="1"/>
  <c r="G67" i="4" s="1"/>
  <c r="H67" i="4" s="1"/>
  <c r="J67" i="4" s="1"/>
  <c r="K67" i="4" s="1"/>
  <c r="F66" i="4"/>
  <c r="G66" i="4" s="1"/>
  <c r="F65" i="4"/>
  <c r="G65" i="4" s="1"/>
  <c r="H65" i="4" s="1"/>
  <c r="J65" i="4" s="1"/>
  <c r="K65" i="4" s="1"/>
  <c r="F64" i="4"/>
  <c r="G64" i="4" s="1"/>
  <c r="F63" i="4"/>
  <c r="F62" i="4"/>
  <c r="G62" i="4" s="1"/>
  <c r="H62" i="4" s="1"/>
  <c r="J62" i="4" s="1"/>
  <c r="K62" i="4" s="1"/>
  <c r="F61" i="4"/>
  <c r="F60" i="4"/>
  <c r="G60" i="4" s="1"/>
  <c r="H60" i="4" s="1"/>
  <c r="J60" i="4" s="1"/>
  <c r="K60" i="4" s="1"/>
  <c r="F59" i="4"/>
  <c r="G59" i="4" s="1"/>
  <c r="H59" i="4" s="1"/>
  <c r="J59" i="4" s="1"/>
  <c r="K59" i="4" s="1"/>
  <c r="F58" i="4"/>
  <c r="G58" i="4" s="1"/>
  <c r="F57" i="4"/>
  <c r="G57" i="4" s="1"/>
  <c r="H57" i="4" s="1"/>
  <c r="J57" i="4" s="1"/>
  <c r="K57" i="4" s="1"/>
  <c r="F56" i="4"/>
  <c r="G56" i="4" s="1"/>
  <c r="G55" i="4"/>
  <c r="H55" i="4" s="1"/>
  <c r="J55" i="4" s="1"/>
  <c r="K55" i="4" s="1"/>
  <c r="F54" i="4"/>
  <c r="G54" i="4" s="1"/>
  <c r="H54" i="4" s="1"/>
  <c r="J54" i="4" s="1"/>
  <c r="K54" i="4" s="1"/>
  <c r="F53" i="4"/>
  <c r="F52" i="4"/>
  <c r="G52" i="4" s="1"/>
  <c r="H52" i="4" s="1"/>
  <c r="J52" i="4" s="1"/>
  <c r="K52" i="4" s="1"/>
  <c r="F51" i="4"/>
  <c r="G51" i="4" s="1"/>
  <c r="F50" i="4"/>
  <c r="F49" i="4"/>
  <c r="G49" i="4" s="1"/>
  <c r="H49" i="4" s="1"/>
  <c r="J49" i="4" s="1"/>
  <c r="K49" i="4" s="1"/>
  <c r="F48" i="4"/>
  <c r="F47" i="4"/>
  <c r="G47" i="4" s="1"/>
  <c r="F46" i="4"/>
  <c r="G46" i="4" s="1"/>
  <c r="H46" i="4" s="1"/>
  <c r="J46" i="4" s="1"/>
  <c r="K46" i="4" s="1"/>
  <c r="F45" i="4"/>
  <c r="F44" i="4"/>
  <c r="G44" i="4" s="1"/>
  <c r="H44" i="4" s="1"/>
  <c r="J44" i="4" s="1"/>
  <c r="K44" i="4" s="1"/>
  <c r="F43" i="4"/>
  <c r="G43" i="4" s="1"/>
  <c r="F42" i="4"/>
  <c r="F41" i="4"/>
  <c r="G41" i="4" s="1"/>
  <c r="H41" i="4" s="1"/>
  <c r="J41" i="4" s="1"/>
  <c r="K41" i="4" s="1"/>
  <c r="F40" i="4"/>
  <c r="F39" i="4"/>
  <c r="G39" i="4" s="1"/>
  <c r="F38" i="4"/>
  <c r="G38" i="4" s="1"/>
  <c r="H38" i="4" s="1"/>
  <c r="J38" i="4" s="1"/>
  <c r="K38" i="4" s="1"/>
  <c r="F37" i="4"/>
  <c r="F36" i="4"/>
  <c r="G36" i="4" s="1"/>
  <c r="H36" i="4" s="1"/>
  <c r="J36" i="4" s="1"/>
  <c r="K36" i="4" s="1"/>
  <c r="F35" i="4"/>
  <c r="F34" i="4"/>
  <c r="F33" i="4"/>
  <c r="G33" i="4" s="1"/>
  <c r="H33" i="4" s="1"/>
  <c r="J33" i="4" s="1"/>
  <c r="K33" i="4" s="1"/>
  <c r="F32" i="4"/>
  <c r="F31" i="4"/>
  <c r="G31" i="4" s="1"/>
  <c r="F30" i="4"/>
  <c r="G30" i="4" s="1"/>
  <c r="H30" i="4" s="1"/>
  <c r="J30" i="4" s="1"/>
  <c r="K30" i="4" s="1"/>
  <c r="F29" i="4"/>
  <c r="F28" i="4"/>
  <c r="G28" i="4" s="1"/>
  <c r="H28" i="4" s="1"/>
  <c r="J28" i="4" s="1"/>
  <c r="K28" i="4" s="1"/>
  <c r="F27" i="4"/>
  <c r="F26" i="4"/>
  <c r="F25" i="4"/>
  <c r="G25" i="4" s="1"/>
  <c r="H25" i="4" s="1"/>
  <c r="J25" i="4" s="1"/>
  <c r="K25" i="4" s="1"/>
  <c r="F24" i="4"/>
  <c r="F23" i="4"/>
  <c r="G23" i="4" s="1"/>
  <c r="F22" i="4"/>
  <c r="G22" i="4" s="1"/>
  <c r="H22" i="4" s="1"/>
  <c r="J22" i="4" s="1"/>
  <c r="K22" i="4" s="1"/>
  <c r="F21" i="4"/>
  <c r="F20" i="4"/>
  <c r="G20" i="4" s="1"/>
  <c r="F19" i="4"/>
  <c r="F18" i="4"/>
  <c r="G18" i="4" s="1"/>
  <c r="F12" i="4"/>
  <c r="H12" i="4" s="1"/>
  <c r="J12" i="4" s="1"/>
  <c r="K12" i="4" s="1"/>
  <c r="F17" i="4"/>
  <c r="G17" i="4" s="1"/>
  <c r="F11" i="4"/>
  <c r="H11" i="4" s="1"/>
  <c r="J11" i="4" s="1"/>
  <c r="K11" i="4" s="1"/>
  <c r="F16" i="4"/>
  <c r="F15" i="4"/>
  <c r="F14" i="4"/>
  <c r="G14" i="4" s="1"/>
  <c r="F10" i="4"/>
  <c r="H10" i="4" s="1"/>
  <c r="J10" i="4" s="1"/>
  <c r="K10" i="4" s="1"/>
  <c r="F13" i="4"/>
  <c r="F67" i="3"/>
  <c r="F66" i="3"/>
  <c r="G66" i="3" s="1"/>
  <c r="H66" i="3" s="1"/>
  <c r="J66" i="3" s="1"/>
  <c r="K66" i="3" s="1"/>
  <c r="F64" i="3"/>
  <c r="F63" i="3"/>
  <c r="G63" i="3" s="1"/>
  <c r="H63" i="3" s="1"/>
  <c r="J63" i="3" s="1"/>
  <c r="K63" i="3" s="1"/>
  <c r="F61" i="3"/>
  <c r="G61" i="3" s="1"/>
  <c r="H61" i="3" s="1"/>
  <c r="J61" i="3" s="1"/>
  <c r="K61" i="3" s="1"/>
  <c r="F60" i="3"/>
  <c r="G60" i="3" s="1"/>
  <c r="H60" i="3" s="1"/>
  <c r="J60" i="3" s="1"/>
  <c r="K60" i="3" s="1"/>
  <c r="F59" i="3"/>
  <c r="F57" i="3"/>
  <c r="F56" i="3"/>
  <c r="G56" i="3" s="1"/>
  <c r="H56" i="3" s="1"/>
  <c r="J56" i="3" s="1"/>
  <c r="K56" i="3" s="1"/>
  <c r="G55" i="3"/>
  <c r="H55" i="3" s="1"/>
  <c r="J55" i="3" s="1"/>
  <c r="K55" i="3" s="1"/>
  <c r="F54" i="3"/>
  <c r="F53" i="3"/>
  <c r="G53" i="3" s="1"/>
  <c r="F52" i="3"/>
  <c r="F50" i="3"/>
  <c r="G50" i="3" s="1"/>
  <c r="H50" i="3" s="1"/>
  <c r="J50" i="3" s="1"/>
  <c r="K50" i="3" s="1"/>
  <c r="F48" i="3"/>
  <c r="G48" i="3" s="1"/>
  <c r="H48" i="3" s="1"/>
  <c r="J48" i="3" s="1"/>
  <c r="K48" i="3" s="1"/>
  <c r="F47" i="3"/>
  <c r="F43" i="3"/>
  <c r="G43" i="3" s="1"/>
  <c r="F42" i="3"/>
  <c r="G42" i="3" s="1"/>
  <c r="F41" i="3"/>
  <c r="F40" i="3"/>
  <c r="F39" i="3"/>
  <c r="F37" i="3"/>
  <c r="G37" i="3" s="1"/>
  <c r="H37" i="3" s="1"/>
  <c r="J37" i="3" s="1"/>
  <c r="K37" i="3" s="1"/>
  <c r="F36" i="3"/>
  <c r="G36" i="3" s="1"/>
  <c r="H36" i="3" s="1"/>
  <c r="J36" i="3" s="1"/>
  <c r="K36" i="3" s="1"/>
  <c r="F35" i="3"/>
  <c r="F34" i="3"/>
  <c r="G34" i="3" s="1"/>
  <c r="H34" i="3" s="1"/>
  <c r="J34" i="3" s="1"/>
  <c r="K34" i="3" s="1"/>
  <c r="F33" i="3"/>
  <c r="F32" i="3"/>
  <c r="F31" i="3"/>
  <c r="F28" i="3"/>
  <c r="F27" i="3"/>
  <c r="G27" i="3" s="1"/>
  <c r="H27" i="3" s="1"/>
  <c r="J27" i="3" s="1"/>
  <c r="K27" i="3" s="1"/>
  <c r="F26" i="3"/>
  <c r="G26" i="3" s="1"/>
  <c r="H26" i="3" s="1"/>
  <c r="J26" i="3" s="1"/>
  <c r="K26" i="3" s="1"/>
  <c r="F25" i="3"/>
  <c r="F24" i="3"/>
  <c r="G24" i="3" s="1"/>
  <c r="F22" i="3"/>
  <c r="F20" i="3"/>
  <c r="F19" i="3"/>
  <c r="F18" i="3"/>
  <c r="H18" i="3" s="1"/>
  <c r="J18" i="3" s="1"/>
  <c r="K18" i="3" s="1"/>
  <c r="F65" i="3"/>
  <c r="G65" i="3" s="1"/>
  <c r="F62" i="3"/>
  <c r="G62" i="3" s="1"/>
  <c r="F58" i="3"/>
  <c r="G58" i="3" s="1"/>
  <c r="F17" i="3"/>
  <c r="H17" i="3" s="1"/>
  <c r="J17" i="3" s="1"/>
  <c r="K17" i="3" s="1"/>
  <c r="F16" i="3"/>
  <c r="H16" i="3" s="1"/>
  <c r="J16" i="3" s="1"/>
  <c r="K16" i="3" s="1"/>
  <c r="F15" i="3"/>
  <c r="H15" i="3" s="1"/>
  <c r="J15" i="3" s="1"/>
  <c r="K15" i="3" s="1"/>
  <c r="F51" i="3"/>
  <c r="G51" i="3" s="1"/>
  <c r="F49" i="3"/>
  <c r="F14" i="3"/>
  <c r="H14" i="3" s="1"/>
  <c r="J14" i="3" s="1"/>
  <c r="K14" i="3" s="1"/>
  <c r="F46" i="3"/>
  <c r="G46" i="3" s="1"/>
  <c r="F45" i="3"/>
  <c r="G45" i="3" s="1"/>
  <c r="F44" i="3"/>
  <c r="G44" i="3" s="1"/>
  <c r="F13" i="3"/>
  <c r="H13" i="3" s="1"/>
  <c r="J13" i="3" s="1"/>
  <c r="K13" i="3" s="1"/>
  <c r="F12" i="3"/>
  <c r="H12" i="3" s="1"/>
  <c r="J12" i="3" s="1"/>
  <c r="K12" i="3" s="1"/>
  <c r="F38" i="3"/>
  <c r="F11" i="3"/>
  <c r="H11" i="3" s="1"/>
  <c r="J11" i="3" s="1"/>
  <c r="K11" i="3" s="1"/>
  <c r="F30" i="3"/>
  <c r="G30" i="3" s="1"/>
  <c r="F29" i="3"/>
  <c r="G29" i="3" s="1"/>
  <c r="F23" i="3"/>
  <c r="G23" i="3" s="1"/>
  <c r="F10" i="3"/>
  <c r="H10" i="3" s="1"/>
  <c r="J10" i="3" s="1"/>
  <c r="K10" i="3" s="1"/>
  <c r="F21" i="3"/>
  <c r="G21" i="3" s="1"/>
  <c r="G66" i="2"/>
  <c r="G53" i="1"/>
  <c r="F67" i="2"/>
  <c r="G67" i="2" s="1"/>
  <c r="F66" i="2"/>
  <c r="G65" i="2"/>
  <c r="H65" i="2" s="1"/>
  <c r="J65" i="2" s="1"/>
  <c r="K65" i="2" s="1"/>
  <c r="F65" i="2"/>
  <c r="F64" i="2"/>
  <c r="F63" i="2"/>
  <c r="F62" i="2"/>
  <c r="F61" i="2"/>
  <c r="G61" i="2" s="1"/>
  <c r="H60" i="2"/>
  <c r="J60" i="2" s="1"/>
  <c r="K60" i="2" s="1"/>
  <c r="G60" i="2"/>
  <c r="F60" i="2"/>
  <c r="F59" i="2"/>
  <c r="K58" i="2"/>
  <c r="G58" i="2"/>
  <c r="H58" i="2" s="1"/>
  <c r="J58" i="2" s="1"/>
  <c r="F57" i="2"/>
  <c r="F56" i="2"/>
  <c r="H55" i="2"/>
  <c r="J55" i="2" s="1"/>
  <c r="K55" i="2" s="1"/>
  <c r="G55" i="2"/>
  <c r="F55" i="2"/>
  <c r="F54" i="2"/>
  <c r="G54" i="2" s="1"/>
  <c r="F53" i="2"/>
  <c r="G52" i="2"/>
  <c r="H52" i="2" s="1"/>
  <c r="J52" i="2" s="1"/>
  <c r="K52" i="2" s="1"/>
  <c r="F52" i="2"/>
  <c r="F51" i="2"/>
  <c r="F50" i="2"/>
  <c r="F49" i="2"/>
  <c r="F48" i="2"/>
  <c r="H47" i="2"/>
  <c r="J47" i="2" s="1"/>
  <c r="K47" i="2" s="1"/>
  <c r="G47" i="2"/>
  <c r="F47" i="2"/>
  <c r="F46" i="2"/>
  <c r="F45" i="2"/>
  <c r="G44" i="2"/>
  <c r="H44" i="2" s="1"/>
  <c r="J44" i="2" s="1"/>
  <c r="K44" i="2" s="1"/>
  <c r="F44" i="2"/>
  <c r="F43" i="2"/>
  <c r="G43" i="2" s="1"/>
  <c r="F42" i="2"/>
  <c r="F41" i="2"/>
  <c r="F40" i="2"/>
  <c r="H39" i="2"/>
  <c r="J39" i="2" s="1"/>
  <c r="K39" i="2" s="1"/>
  <c r="G39" i="2"/>
  <c r="F39" i="2"/>
  <c r="F38" i="2"/>
  <c r="F37" i="2"/>
  <c r="G36" i="2"/>
  <c r="H36" i="2" s="1"/>
  <c r="J36" i="2" s="1"/>
  <c r="K36" i="2" s="1"/>
  <c r="F36" i="2"/>
  <c r="F35" i="2"/>
  <c r="G35" i="2" s="1"/>
  <c r="F34" i="2"/>
  <c r="F33" i="2"/>
  <c r="F32" i="2"/>
  <c r="H31" i="2"/>
  <c r="J31" i="2" s="1"/>
  <c r="K31" i="2" s="1"/>
  <c r="F31" i="2"/>
  <c r="F30" i="2"/>
  <c r="H30" i="2" s="1"/>
  <c r="J30" i="2" s="1"/>
  <c r="K30" i="2" s="1"/>
  <c r="H29" i="2"/>
  <c r="J29" i="2" s="1"/>
  <c r="K29" i="2" s="1"/>
  <c r="F29" i="2"/>
  <c r="F28" i="2"/>
  <c r="H28" i="2" s="1"/>
  <c r="J28" i="2" s="1"/>
  <c r="K28" i="2" s="1"/>
  <c r="H27" i="2"/>
  <c r="J27" i="2" s="1"/>
  <c r="K27" i="2" s="1"/>
  <c r="F27" i="2"/>
  <c r="F26" i="2"/>
  <c r="H26" i="2" s="1"/>
  <c r="J26" i="2" s="1"/>
  <c r="K26" i="2" s="1"/>
  <c r="H25" i="2"/>
  <c r="J25" i="2" s="1"/>
  <c r="K25" i="2" s="1"/>
  <c r="F25" i="2"/>
  <c r="F24" i="2"/>
  <c r="H24" i="2" s="1"/>
  <c r="J24" i="2" s="1"/>
  <c r="K24" i="2" s="1"/>
  <c r="H23" i="2"/>
  <c r="J23" i="2" s="1"/>
  <c r="K23" i="2" s="1"/>
  <c r="F23" i="2"/>
  <c r="F22" i="2"/>
  <c r="H22" i="2" s="1"/>
  <c r="J22" i="2" s="1"/>
  <c r="K22" i="2" s="1"/>
  <c r="H21" i="2"/>
  <c r="J21" i="2" s="1"/>
  <c r="K21" i="2" s="1"/>
  <c r="F21" i="2"/>
  <c r="F20" i="2"/>
  <c r="H20" i="2" s="1"/>
  <c r="J20" i="2" s="1"/>
  <c r="K20" i="2" s="1"/>
  <c r="H19" i="2"/>
  <c r="J19" i="2" s="1"/>
  <c r="K19" i="2" s="1"/>
  <c r="F19" i="2"/>
  <c r="F18" i="2"/>
  <c r="H18" i="2" s="1"/>
  <c r="J18" i="2" s="1"/>
  <c r="K18" i="2" s="1"/>
  <c r="H17" i="2"/>
  <c r="J17" i="2" s="1"/>
  <c r="K17" i="2" s="1"/>
  <c r="F17" i="2"/>
  <c r="F16" i="2"/>
  <c r="H16" i="2" s="1"/>
  <c r="J16" i="2" s="1"/>
  <c r="K16" i="2" s="1"/>
  <c r="H15" i="2"/>
  <c r="J15" i="2" s="1"/>
  <c r="K15" i="2" s="1"/>
  <c r="F15" i="2"/>
  <c r="F14" i="2"/>
  <c r="H14" i="2" s="1"/>
  <c r="J14" i="2" s="1"/>
  <c r="K14" i="2" s="1"/>
  <c r="H13" i="2"/>
  <c r="J13" i="2" s="1"/>
  <c r="K13" i="2" s="1"/>
  <c r="F13" i="2"/>
  <c r="F12" i="2"/>
  <c r="H12" i="2" s="1"/>
  <c r="J12" i="2" s="1"/>
  <c r="K12" i="2" s="1"/>
  <c r="H11" i="2"/>
  <c r="J11" i="2" s="1"/>
  <c r="K11" i="2" s="1"/>
  <c r="F11" i="2"/>
  <c r="F10" i="2"/>
  <c r="H10" i="2" s="1"/>
  <c r="J10" i="2" s="1"/>
  <c r="K10" i="2" s="1"/>
  <c r="G59" i="1"/>
  <c r="F34" i="1"/>
  <c r="G34" i="1" s="1"/>
  <c r="F10" i="1"/>
  <c r="F51" i="1"/>
  <c r="G51" i="1" s="1"/>
  <c r="H39" i="4" l="1"/>
  <c r="J39" i="4" s="1"/>
  <c r="K39" i="4" s="1"/>
  <c r="G16" i="4"/>
  <c r="H16" i="4" s="1"/>
  <c r="J16" i="4" s="1"/>
  <c r="K16" i="4" s="1"/>
  <c r="H20" i="4"/>
  <c r="J20" i="4" s="1"/>
  <c r="K20" i="4" s="1"/>
  <c r="H47" i="4"/>
  <c r="J47" i="4" s="1"/>
  <c r="K47" i="4" s="1"/>
  <c r="G13" i="4"/>
  <c r="H13" i="4" s="1"/>
  <c r="J13" i="4" s="1"/>
  <c r="K13" i="4" s="1"/>
  <c r="H31" i="4"/>
  <c r="J31" i="4" s="1"/>
  <c r="K31" i="4" s="1"/>
  <c r="H18" i="4"/>
  <c r="J18" i="4" s="1"/>
  <c r="K18" i="4" s="1"/>
  <c r="H23" i="4"/>
  <c r="J23" i="4" s="1"/>
  <c r="K23" i="4" s="1"/>
  <c r="G15" i="4"/>
  <c r="H15" i="4" s="1"/>
  <c r="J15" i="4" s="1"/>
  <c r="K15" i="4" s="1"/>
  <c r="H17" i="4"/>
  <c r="J17" i="4" s="1"/>
  <c r="K17" i="4" s="1"/>
  <c r="H14" i="4"/>
  <c r="J14" i="4" s="1"/>
  <c r="K14" i="4" s="1"/>
  <c r="G24" i="4"/>
  <c r="H24" i="4" s="1"/>
  <c r="J24" i="4" s="1"/>
  <c r="K24" i="4" s="1"/>
  <c r="G32" i="4"/>
  <c r="H32" i="4" s="1"/>
  <c r="J32" i="4" s="1"/>
  <c r="K32" i="4" s="1"/>
  <c r="G40" i="4"/>
  <c r="H40" i="4" s="1"/>
  <c r="J40" i="4" s="1"/>
  <c r="K40" i="4" s="1"/>
  <c r="G48" i="4"/>
  <c r="H48" i="4" s="1"/>
  <c r="J48" i="4" s="1"/>
  <c r="K48" i="4" s="1"/>
  <c r="H51" i="4"/>
  <c r="J51" i="4" s="1"/>
  <c r="K51" i="4" s="1"/>
  <c r="H56" i="4"/>
  <c r="J56" i="4" s="1"/>
  <c r="K56" i="4" s="1"/>
  <c r="G61" i="4"/>
  <c r="H61" i="4" s="1"/>
  <c r="J61" i="4" s="1"/>
  <c r="K61" i="4" s="1"/>
  <c r="H64" i="4"/>
  <c r="J64" i="4" s="1"/>
  <c r="K64" i="4" s="1"/>
  <c r="G19" i="4"/>
  <c r="H19" i="4" s="1"/>
  <c r="J19" i="4" s="1"/>
  <c r="K19" i="4" s="1"/>
  <c r="G27" i="4"/>
  <c r="H27" i="4" s="1"/>
  <c r="J27" i="4" s="1"/>
  <c r="K27" i="4" s="1"/>
  <c r="G35" i="4"/>
  <c r="H35" i="4" s="1"/>
  <c r="J35" i="4" s="1"/>
  <c r="K35" i="4" s="1"/>
  <c r="H43" i="4"/>
  <c r="J43" i="4" s="1"/>
  <c r="K43" i="4" s="1"/>
  <c r="G29" i="4"/>
  <c r="H29" i="4" s="1"/>
  <c r="J29" i="4" s="1"/>
  <c r="K29" i="4" s="1"/>
  <c r="G37" i="4"/>
  <c r="H37" i="4" s="1"/>
  <c r="J37" i="4" s="1"/>
  <c r="K37" i="4" s="1"/>
  <c r="G63" i="4"/>
  <c r="H63" i="4" s="1"/>
  <c r="J63" i="4" s="1"/>
  <c r="K63" i="4" s="1"/>
  <c r="H66" i="4"/>
  <c r="J66" i="4" s="1"/>
  <c r="K66" i="4" s="1"/>
  <c r="G21" i="4"/>
  <c r="H21" i="4" s="1"/>
  <c r="J21" i="4" s="1"/>
  <c r="K21" i="4" s="1"/>
  <c r="G45" i="4"/>
  <c r="H45" i="4" s="1"/>
  <c r="J45" i="4" s="1"/>
  <c r="K45" i="4" s="1"/>
  <c r="G53" i="4"/>
  <c r="H53" i="4" s="1"/>
  <c r="J53" i="4" s="1"/>
  <c r="K53" i="4" s="1"/>
  <c r="H58" i="4"/>
  <c r="J58" i="4" s="1"/>
  <c r="K58" i="4" s="1"/>
  <c r="G26" i="4"/>
  <c r="H26" i="4" s="1"/>
  <c r="J26" i="4" s="1"/>
  <c r="K26" i="4" s="1"/>
  <c r="G34" i="4"/>
  <c r="H34" i="4" s="1"/>
  <c r="J34" i="4" s="1"/>
  <c r="K34" i="4" s="1"/>
  <c r="G42" i="4"/>
  <c r="H42" i="4" s="1"/>
  <c r="J42" i="4" s="1"/>
  <c r="K42" i="4" s="1"/>
  <c r="G50" i="4"/>
  <c r="H50" i="4" s="1"/>
  <c r="J50" i="4" s="1"/>
  <c r="K50" i="4" s="1"/>
  <c r="G49" i="3"/>
  <c r="H49" i="3" s="1"/>
  <c r="J49" i="3" s="1"/>
  <c r="K49" i="3" s="1"/>
  <c r="H53" i="3"/>
  <c r="J53" i="3" s="1"/>
  <c r="K53" i="3" s="1"/>
  <c r="H43" i="3"/>
  <c r="J43" i="3" s="1"/>
  <c r="K43" i="3" s="1"/>
  <c r="H42" i="3"/>
  <c r="J42" i="3" s="1"/>
  <c r="K42" i="3" s="1"/>
  <c r="H24" i="3"/>
  <c r="J24" i="3" s="1"/>
  <c r="K24" i="3" s="1"/>
  <c r="G33" i="3"/>
  <c r="H33" i="3" s="1"/>
  <c r="J33" i="3" s="1"/>
  <c r="K33" i="3" s="1"/>
  <c r="G59" i="3"/>
  <c r="H59" i="3" s="1"/>
  <c r="J59" i="3" s="1"/>
  <c r="K59" i="3" s="1"/>
  <c r="H44" i="3"/>
  <c r="J44" i="3" s="1"/>
  <c r="K44" i="3" s="1"/>
  <c r="G22" i="3"/>
  <c r="H22" i="3" s="1"/>
  <c r="J22" i="3" s="1"/>
  <c r="K22" i="3" s="1"/>
  <c r="G38" i="3"/>
  <c r="H38" i="3" s="1"/>
  <c r="J38" i="3" s="1"/>
  <c r="K38" i="3" s="1"/>
  <c r="H65" i="3"/>
  <c r="J65" i="3" s="1"/>
  <c r="K65" i="3" s="1"/>
  <c r="H62" i="3"/>
  <c r="J62" i="3" s="1"/>
  <c r="K62" i="3" s="1"/>
  <c r="H58" i="3"/>
  <c r="J58" i="3" s="1"/>
  <c r="K58" i="3" s="1"/>
  <c r="H51" i="3"/>
  <c r="J51" i="3" s="1"/>
  <c r="K51" i="3" s="1"/>
  <c r="H46" i="3"/>
  <c r="J46" i="3" s="1"/>
  <c r="K46" i="3" s="1"/>
  <c r="H45" i="3"/>
  <c r="J45" i="3" s="1"/>
  <c r="K45" i="3" s="1"/>
  <c r="H30" i="3"/>
  <c r="J30" i="3" s="1"/>
  <c r="K30" i="3" s="1"/>
  <c r="H29" i="3"/>
  <c r="J29" i="3" s="1"/>
  <c r="K29" i="3" s="1"/>
  <c r="H23" i="3"/>
  <c r="J23" i="3" s="1"/>
  <c r="K23" i="3" s="1"/>
  <c r="H21" i="3"/>
  <c r="J21" i="3" s="1"/>
  <c r="K21" i="3" s="1"/>
  <c r="H41" i="3"/>
  <c r="J41" i="3" s="1"/>
  <c r="K41" i="3" s="1"/>
  <c r="G28" i="3"/>
  <c r="H28" i="3" s="1"/>
  <c r="J28" i="3" s="1"/>
  <c r="K28" i="3" s="1"/>
  <c r="G39" i="3"/>
  <c r="H39" i="3" s="1"/>
  <c r="J39" i="3" s="1"/>
  <c r="K39" i="3" s="1"/>
  <c r="G52" i="3"/>
  <c r="H52" i="3" s="1"/>
  <c r="J52" i="3" s="1"/>
  <c r="K52" i="3" s="1"/>
  <c r="G57" i="3"/>
  <c r="H57" i="3" s="1"/>
  <c r="J57" i="3" s="1"/>
  <c r="K57" i="3" s="1"/>
  <c r="G25" i="3"/>
  <c r="H25" i="3" s="1"/>
  <c r="J25" i="3" s="1"/>
  <c r="K25" i="3" s="1"/>
  <c r="G35" i="3"/>
  <c r="H35" i="3" s="1"/>
  <c r="J35" i="3" s="1"/>
  <c r="K35" i="3" s="1"/>
  <c r="G47" i="3"/>
  <c r="H47" i="3" s="1"/>
  <c r="J47" i="3" s="1"/>
  <c r="K47" i="3" s="1"/>
  <c r="G64" i="3"/>
  <c r="H64" i="3" s="1"/>
  <c r="J64" i="3" s="1"/>
  <c r="K64" i="3" s="1"/>
  <c r="G20" i="3"/>
  <c r="H20" i="3" s="1"/>
  <c r="J20" i="3" s="1"/>
  <c r="K20" i="3" s="1"/>
  <c r="G32" i="3"/>
  <c r="H32" i="3" s="1"/>
  <c r="J32" i="3" s="1"/>
  <c r="K32" i="3" s="1"/>
  <c r="G41" i="3"/>
  <c r="G54" i="3"/>
  <c r="H54" i="3" s="1"/>
  <c r="J54" i="3" s="1"/>
  <c r="K54" i="3" s="1"/>
  <c r="G67" i="3"/>
  <c r="H67" i="3" s="1"/>
  <c r="J67" i="3" s="1"/>
  <c r="K67" i="3" s="1"/>
  <c r="G19" i="3"/>
  <c r="H19" i="3" s="1"/>
  <c r="J19" i="3" s="1"/>
  <c r="K19" i="3" s="1"/>
  <c r="G31" i="3"/>
  <c r="H31" i="3" s="1"/>
  <c r="J31" i="3" s="1"/>
  <c r="K31" i="3" s="1"/>
  <c r="G40" i="3"/>
  <c r="H40" i="3" s="1"/>
  <c r="J40" i="3" s="1"/>
  <c r="K40" i="3" s="1"/>
  <c r="G33" i="2"/>
  <c r="H33" i="2" s="1"/>
  <c r="J33" i="2" s="1"/>
  <c r="K33" i="2" s="1"/>
  <c r="H37" i="2"/>
  <c r="J37" i="2" s="1"/>
  <c r="K37" i="2" s="1"/>
  <c r="H38" i="2"/>
  <c r="J38" i="2" s="1"/>
  <c r="K38" i="2" s="1"/>
  <c r="H48" i="2"/>
  <c r="J48" i="2" s="1"/>
  <c r="K48" i="2" s="1"/>
  <c r="G49" i="2"/>
  <c r="H49" i="2" s="1"/>
  <c r="J49" i="2" s="1"/>
  <c r="K49" i="2" s="1"/>
  <c r="H45" i="2"/>
  <c r="J45" i="2" s="1"/>
  <c r="K45" i="2" s="1"/>
  <c r="H50" i="2"/>
  <c r="J50" i="2" s="1"/>
  <c r="K50" i="2" s="1"/>
  <c r="G62" i="2"/>
  <c r="H62" i="2" s="1"/>
  <c r="J62" i="2" s="1"/>
  <c r="K62" i="2" s="1"/>
  <c r="G57" i="2"/>
  <c r="H57" i="2" s="1"/>
  <c r="J57" i="2" s="1"/>
  <c r="K57" i="2" s="1"/>
  <c r="G41" i="2"/>
  <c r="H41" i="2" s="1"/>
  <c r="J41" i="2" s="1"/>
  <c r="K41" i="2" s="1"/>
  <c r="H46" i="2"/>
  <c r="J46" i="2" s="1"/>
  <c r="K46" i="2" s="1"/>
  <c r="G46" i="2"/>
  <c r="G59" i="2"/>
  <c r="H59" i="2" s="1"/>
  <c r="J59" i="2" s="1"/>
  <c r="K59" i="2" s="1"/>
  <c r="H54" i="2"/>
  <c r="J54" i="2" s="1"/>
  <c r="K54" i="2" s="1"/>
  <c r="G64" i="2"/>
  <c r="H64" i="2" s="1"/>
  <c r="J64" i="2" s="1"/>
  <c r="K64" i="2" s="1"/>
  <c r="H67" i="2"/>
  <c r="J67" i="2" s="1"/>
  <c r="K67" i="2" s="1"/>
  <c r="G32" i="2"/>
  <c r="H32" i="2" s="1"/>
  <c r="J32" i="2" s="1"/>
  <c r="K32" i="2" s="1"/>
  <c r="H35" i="2"/>
  <c r="J35" i="2" s="1"/>
  <c r="K35" i="2" s="1"/>
  <c r="H43" i="2"/>
  <c r="J43" i="2" s="1"/>
  <c r="K43" i="2" s="1"/>
  <c r="G48" i="2"/>
  <c r="G37" i="2"/>
  <c r="G45" i="2"/>
  <c r="G53" i="2"/>
  <c r="H53" i="2" s="1"/>
  <c r="J53" i="2" s="1"/>
  <c r="K53" i="2" s="1"/>
  <c r="H61" i="2"/>
  <c r="J61" i="2" s="1"/>
  <c r="K61" i="2" s="1"/>
  <c r="G34" i="2"/>
  <c r="H34" i="2" s="1"/>
  <c r="J34" i="2" s="1"/>
  <c r="K34" i="2" s="1"/>
  <c r="G42" i="2"/>
  <c r="H42" i="2" s="1"/>
  <c r="J42" i="2" s="1"/>
  <c r="K42" i="2" s="1"/>
  <c r="G50" i="2"/>
  <c r="G63" i="2"/>
  <c r="H63" i="2" s="1"/>
  <c r="J63" i="2" s="1"/>
  <c r="K63" i="2" s="1"/>
  <c r="H66" i="2"/>
  <c r="J66" i="2" s="1"/>
  <c r="K66" i="2" s="1"/>
  <c r="G38" i="2"/>
  <c r="G51" i="2"/>
  <c r="H51" i="2" s="1"/>
  <c r="J51" i="2" s="1"/>
  <c r="K51" i="2" s="1"/>
  <c r="G40" i="2"/>
  <c r="H40" i="2" s="1"/>
  <c r="J40" i="2" s="1"/>
  <c r="K40" i="2" s="1"/>
  <c r="G56" i="2"/>
  <c r="H56" i="2" s="1"/>
  <c r="J56" i="2" s="1"/>
  <c r="K56" i="2" s="1"/>
  <c r="H51" i="1"/>
  <c r="J51" i="1" s="1"/>
  <c r="K51" i="1" s="1"/>
  <c r="F56" i="1" l="1"/>
  <c r="G56" i="1" s="1"/>
  <c r="F33" i="1"/>
  <c r="H33" i="1" s="1"/>
  <c r="F67" i="1"/>
  <c r="G67" i="1" s="1"/>
  <c r="F31" i="1"/>
  <c r="H31" i="1" s="1"/>
  <c r="F32" i="1"/>
  <c r="H32" i="1" s="1"/>
  <c r="F66" i="1"/>
  <c r="G66" i="1" s="1"/>
  <c r="F65" i="1"/>
  <c r="G65" i="1" s="1"/>
  <c r="F64" i="1"/>
  <c r="G64" i="1" s="1"/>
  <c r="F63" i="1"/>
  <c r="G63" i="1" s="1"/>
  <c r="F62" i="1"/>
  <c r="G62" i="1" s="1"/>
  <c r="F61" i="1"/>
  <c r="G61" i="1" s="1"/>
  <c r="F58" i="1"/>
  <c r="G58" i="1" s="1"/>
  <c r="F57" i="1"/>
  <c r="G57" i="1" s="1"/>
  <c r="F60" i="1"/>
  <c r="G60" i="1" s="1"/>
  <c r="F55" i="1"/>
  <c r="G55" i="1" s="1"/>
  <c r="F54" i="1"/>
  <c r="G54" i="1" s="1"/>
  <c r="F53" i="1"/>
  <c r="F52" i="1"/>
  <c r="G52" i="1" s="1"/>
  <c r="F50" i="1"/>
  <c r="G50" i="1" s="1"/>
  <c r="F49" i="1"/>
  <c r="G49" i="1" s="1"/>
  <c r="F18" i="1"/>
  <c r="H18" i="1" s="1"/>
  <c r="F48" i="1"/>
  <c r="G48" i="1" s="1"/>
  <c r="F19" i="1"/>
  <c r="H19" i="1" s="1"/>
  <c r="F47" i="1"/>
  <c r="G47" i="1" s="1"/>
  <c r="F46" i="1"/>
  <c r="G46" i="1" s="1"/>
  <c r="F45" i="1"/>
  <c r="G45" i="1" s="1"/>
  <c r="F44" i="1"/>
  <c r="G44" i="1" s="1"/>
  <c r="F43" i="1"/>
  <c r="G43" i="1" s="1"/>
  <c r="F42" i="1"/>
  <c r="G42" i="1" s="1"/>
  <c r="F41" i="1"/>
  <c r="G41" i="1" s="1"/>
  <c r="F40" i="1"/>
  <c r="G40" i="1" s="1"/>
  <c r="F39" i="1"/>
  <c r="G39" i="1" s="1"/>
  <c r="F38" i="1"/>
  <c r="G38" i="1" s="1"/>
  <c r="F37" i="1"/>
  <c r="G37" i="1" s="1"/>
  <c r="F36" i="1"/>
  <c r="G36" i="1" s="1"/>
  <c r="F35" i="1"/>
  <c r="G35" i="1" s="1"/>
  <c r="J32" i="1" l="1"/>
  <c r="K32" i="1" s="1"/>
  <c r="J18" i="1"/>
  <c r="K18" i="1" s="1"/>
  <c r="J19" i="1"/>
  <c r="K19" i="1" s="1"/>
  <c r="J33" i="1"/>
  <c r="K33" i="1" s="1"/>
  <c r="J31" i="1"/>
  <c r="K31" i="1" s="1"/>
  <c r="H10" i="1"/>
  <c r="H48" i="1"/>
  <c r="H35" i="1"/>
  <c r="H53" i="1"/>
  <c r="H65" i="1"/>
  <c r="H63" i="1"/>
  <c r="H44" i="1"/>
  <c r="H58" i="1"/>
  <c r="H41" i="1"/>
  <c r="H56" i="1"/>
  <c r="H39" i="1"/>
  <c r="H47" i="1"/>
  <c r="H55" i="1"/>
  <c r="H36" i="1"/>
  <c r="H57" i="1"/>
  <c r="H46" i="1"/>
  <c r="H64" i="1"/>
  <c r="H54" i="1"/>
  <c r="H50" i="1"/>
  <c r="H45" i="1"/>
  <c r="H40" i="1"/>
  <c r="H67" i="1"/>
  <c r="H62" i="1"/>
  <c r="H60" i="1"/>
  <c r="H52" i="1"/>
  <c r="H49" i="1"/>
  <c r="H43" i="1"/>
  <c r="H38" i="1"/>
  <c r="H42" i="1"/>
  <c r="H37" i="1"/>
  <c r="H61" i="1"/>
  <c r="H66" i="1"/>
  <c r="J55" i="1" l="1"/>
  <c r="K55" i="1" s="1"/>
  <c r="J45" i="1"/>
  <c r="K45" i="1" s="1"/>
  <c r="J43" i="1"/>
  <c r="K43" i="1" s="1"/>
  <c r="J39" i="1"/>
  <c r="K39" i="1" s="1"/>
  <c r="J35" i="1"/>
  <c r="K35" i="1" s="1"/>
  <c r="J37" i="1"/>
  <c r="K37" i="1" s="1"/>
  <c r="J36" i="1"/>
  <c r="K36" i="1" s="1"/>
  <c r="J65" i="1"/>
  <c r="K65" i="1" s="1"/>
  <c r="J53" i="1"/>
  <c r="K53" i="1" s="1"/>
  <c r="J54" i="1"/>
  <c r="K54" i="1" s="1"/>
  <c r="J56" i="1"/>
  <c r="K56" i="1" s="1"/>
  <c r="J48" i="1"/>
  <c r="K48" i="1" s="1"/>
  <c r="J52" i="1"/>
  <c r="K52" i="1" s="1"/>
  <c r="J64" i="1"/>
  <c r="K64" i="1" s="1"/>
  <c r="J41" i="1"/>
  <c r="K41" i="1" s="1"/>
  <c r="J10" i="1"/>
  <c r="K10" i="1" s="1"/>
  <c r="J63" i="1"/>
  <c r="K63" i="1" s="1"/>
  <c r="J40" i="1"/>
  <c r="K40" i="1" s="1"/>
  <c r="J47" i="1"/>
  <c r="K47" i="1" s="1"/>
  <c r="J50" i="1"/>
  <c r="K50" i="1" s="1"/>
  <c r="J66" i="1"/>
  <c r="K66" i="1" s="1"/>
  <c r="J60" i="1"/>
  <c r="K60" i="1" s="1"/>
  <c r="J46" i="1"/>
  <c r="K46" i="1" s="1"/>
  <c r="J58" i="1"/>
  <c r="K58" i="1" s="1"/>
  <c r="J67" i="1"/>
  <c r="K67" i="1" s="1"/>
  <c r="J42" i="1"/>
  <c r="K42" i="1" s="1"/>
  <c r="J38" i="1"/>
  <c r="K38" i="1" s="1"/>
  <c r="J49" i="1"/>
  <c r="K49" i="1" s="1"/>
  <c r="J61" i="1"/>
  <c r="K61" i="1" s="1"/>
  <c r="J62" i="1"/>
  <c r="K62" i="1" s="1"/>
  <c r="J57" i="1"/>
  <c r="K57" i="1" s="1"/>
  <c r="J44" i="1"/>
  <c r="K44" i="1" s="1"/>
  <c r="H34" i="1"/>
  <c r="F13" i="1"/>
  <c r="H13" i="1" s="1"/>
  <c r="F14" i="1"/>
  <c r="H14" i="1" s="1"/>
  <c r="F15" i="1"/>
  <c r="H15" i="1" s="1"/>
  <c r="F16" i="1"/>
  <c r="H16" i="1" s="1"/>
  <c r="F17" i="1"/>
  <c r="H17" i="1" s="1"/>
  <c r="F20" i="1"/>
  <c r="H20" i="1" s="1"/>
  <c r="F21" i="1"/>
  <c r="H21" i="1" s="1"/>
  <c r="F22" i="1"/>
  <c r="H22" i="1" s="1"/>
  <c r="F23" i="1"/>
  <c r="H23" i="1" s="1"/>
  <c r="F24" i="1"/>
  <c r="H24" i="1" s="1"/>
  <c r="F25" i="1"/>
  <c r="H25" i="1" s="1"/>
  <c r="F26" i="1"/>
  <c r="H26" i="1" s="1"/>
  <c r="F27" i="1"/>
  <c r="H27" i="1" s="1"/>
  <c r="F28" i="1"/>
  <c r="H28" i="1" s="1"/>
  <c r="F29" i="1"/>
  <c r="H29" i="1" s="1"/>
  <c r="F30" i="1"/>
  <c r="H30" i="1" s="1"/>
  <c r="F12" i="1"/>
  <c r="H12" i="1" s="1"/>
  <c r="F11" i="1"/>
  <c r="H11" i="1" s="1"/>
  <c r="J27" i="1" l="1"/>
  <c r="K27" i="1" s="1"/>
  <c r="J17" i="1"/>
  <c r="K17" i="1" s="1"/>
  <c r="J21" i="1"/>
  <c r="K21" i="1" s="1"/>
  <c r="J26" i="1"/>
  <c r="K26" i="1" s="1"/>
  <c r="J16" i="1"/>
  <c r="K16" i="1" s="1"/>
  <c r="J29" i="1"/>
  <c r="K29" i="1" s="1"/>
  <c r="J24" i="1"/>
  <c r="K24" i="1" s="1"/>
  <c r="J20" i="1"/>
  <c r="K20" i="1" s="1"/>
  <c r="J25" i="1"/>
  <c r="K25" i="1" s="1"/>
  <c r="J14" i="1"/>
  <c r="K14" i="1" s="1"/>
  <c r="J23" i="1"/>
  <c r="K23" i="1" s="1"/>
  <c r="J13" i="1"/>
  <c r="K13" i="1" s="1"/>
  <c r="J28" i="1"/>
  <c r="K28" i="1" s="1"/>
  <c r="J15" i="1"/>
  <c r="K15" i="1" s="1"/>
  <c r="J11" i="1"/>
  <c r="J12" i="1"/>
  <c r="K12" i="1" s="1"/>
  <c r="J30" i="1"/>
  <c r="K30" i="1" s="1"/>
  <c r="J22" i="1"/>
  <c r="K22" i="1" s="1"/>
  <c r="J34" i="1"/>
  <c r="K34" i="1" s="1"/>
  <c r="K11" i="1" l="1"/>
  <c r="H59" i="1"/>
  <c r="J59" i="1" s="1"/>
  <c r="K59" i="1" s="1"/>
</calcChain>
</file>

<file path=xl/sharedStrings.xml><?xml version="1.0" encoding="utf-8"?>
<sst xmlns="http://schemas.openxmlformats.org/spreadsheetml/2006/main" count="554" uniqueCount="147">
  <si>
    <t>Per Gallon</t>
  </si>
  <si>
    <t>Click Above</t>
  </si>
  <si>
    <t>Yes</t>
  </si>
  <si>
    <t>No</t>
  </si>
  <si>
    <t>Local Tax Per Gallon</t>
  </si>
  <si>
    <t>Local 
Sales Tax
Rate</t>
  </si>
  <si>
    <t>State Tax Reduction Per Gallon</t>
  </si>
  <si>
    <t>Select the Pre-Tax Price
Per Gallon of Gasoline:</t>
  </si>
  <si>
    <t>Albany</t>
  </si>
  <si>
    <t>Cayuga</t>
  </si>
  <si>
    <t>Chemung</t>
  </si>
  <si>
    <t>Chenango</t>
  </si>
  <si>
    <t>Clinton</t>
  </si>
  <si>
    <t>Columbia</t>
  </si>
  <si>
    <t>Cortland</t>
  </si>
  <si>
    <t>Essex</t>
  </si>
  <si>
    <t>Franklin</t>
  </si>
  <si>
    <t>Fulton</t>
  </si>
  <si>
    <t>Genesee</t>
  </si>
  <si>
    <t>Greene</t>
  </si>
  <si>
    <t>Hamilton</t>
  </si>
  <si>
    <t>Herkimer</t>
  </si>
  <si>
    <t>Lewis</t>
  </si>
  <si>
    <t>Madison</t>
  </si>
  <si>
    <t>Montgomery</t>
  </si>
  <si>
    <t>Ontario</t>
  </si>
  <si>
    <t>Orleans</t>
  </si>
  <si>
    <t>Otsego</t>
  </si>
  <si>
    <t>St. Lawrence</t>
  </si>
  <si>
    <t>Schoharie</t>
  </si>
  <si>
    <t>Schuyler</t>
  </si>
  <si>
    <t>Steuben</t>
  </si>
  <si>
    <t>Sullivan</t>
  </si>
  <si>
    <t>Tioga</t>
  </si>
  <si>
    <t>Tompkins</t>
  </si>
  <si>
    <t>Warren</t>
  </si>
  <si>
    <t>Washington</t>
  </si>
  <si>
    <t>Wyoming</t>
  </si>
  <si>
    <t>Yates</t>
  </si>
  <si>
    <t>Seneca**</t>
  </si>
  <si>
    <t>Orange*</t>
  </si>
  <si>
    <t>** Seneca County already imposes a fixed 8 cents-per-gallon tax on the sale of motor fuels.</t>
  </si>
  <si>
    <t>County</t>
  </si>
  <si>
    <t>Local Tax Reduction</t>
  </si>
  <si>
    <t>State and Local
Tax Reduction</t>
  </si>
  <si>
    <t>Allegany (1)</t>
  </si>
  <si>
    <t>Broome (2)</t>
  </si>
  <si>
    <t>Cattaraugus (3)</t>
  </si>
  <si>
    <t>Chautauqua (2)</t>
  </si>
  <si>
    <t>Delaware (2)</t>
  </si>
  <si>
    <t>Dutchess* (2)</t>
  </si>
  <si>
    <t>Erie (4)</t>
  </si>
  <si>
    <t>Jefferson (2)</t>
  </si>
  <si>
    <t>Livingston (3)</t>
  </si>
  <si>
    <t>Monroe (2)</t>
  </si>
  <si>
    <t>Nassau* (3)</t>
  </si>
  <si>
    <t>Niagara (2)</t>
  </si>
  <si>
    <t>Oneida (2)</t>
  </si>
  <si>
    <t>Onondaga (2)</t>
  </si>
  <si>
    <t>Oswego (2)</t>
  </si>
  <si>
    <t>Putnam* (2)</t>
  </si>
  <si>
    <t>Rockland* (4)</t>
  </si>
  <si>
    <t>Saratoga (3)</t>
  </si>
  <si>
    <t>Schenectady (4)</t>
  </si>
  <si>
    <t>Suffolk* (2)</t>
  </si>
  <si>
    <t>Ulster (2)</t>
  </si>
  <si>
    <t>Wayne (2)</t>
  </si>
  <si>
    <t>Westchester* (1)</t>
  </si>
  <si>
    <t>Per Fill Up</t>
  </si>
  <si>
    <t>(14 gal.)</t>
  </si>
  <si>
    <t>Rensselaer</t>
  </si>
  <si>
    <t>(1) On September 1, 2022, the county will revert back to a percentage rate method of taxation on the sale of motor fuels.</t>
  </si>
  <si>
    <t>(2) On December 1, 2022, the county will revert back to a percentage rate method of taxation on the sale of motor fuels.</t>
  </si>
  <si>
    <t>(3) On January 1, 2023, the county will revert back to a percentage rate method of taxation on the sale of motor fuels.</t>
  </si>
  <si>
    <t>(4) On March 1, 2023, the county will revert back to a percentage rate method of taxation on the sale of motor fuels.</t>
  </si>
  <si>
    <t>New York City*</t>
  </si>
  <si>
    <t>State and Local Impact of the "Gas Tax Holiday" by County (and New York City)</t>
  </si>
  <si>
    <r>
      <t xml:space="preserve">County
Motor Fuel Collections as
a Share of
Total Sales Tax Collections
</t>
    </r>
    <r>
      <rPr>
        <sz val="10"/>
        <rFont val="Arial Narrow"/>
        <family val="2"/>
      </rPr>
      <t>(Calendar Year 2021)</t>
    </r>
  </si>
  <si>
    <t>* Rates in these jurisdictions include 0.375 percent imposed for the benefit of the Metropolitan Commuter Transportation District, which will be suspended during the state's gas tax holiday, whether the county (or city) opts in or not, and count towards local tax reduction.</t>
  </si>
  <si>
    <t>Normal</t>
  </si>
  <si>
    <t>Gas Tax Holiday</t>
  </si>
  <si>
    <t>Broome (1)</t>
  </si>
  <si>
    <t>Cattaraugus (2)</t>
  </si>
  <si>
    <t>Chautauqua (1)</t>
  </si>
  <si>
    <t>Delaware (1)</t>
  </si>
  <si>
    <t>Dutchess* (1)</t>
  </si>
  <si>
    <t>Erie (3)</t>
  </si>
  <si>
    <t>Jefferson (1)</t>
  </si>
  <si>
    <t>Monroe (1)</t>
  </si>
  <si>
    <t>Nassau* (2)</t>
  </si>
  <si>
    <t>Niagara (1)</t>
  </si>
  <si>
    <t>Oneida (1)</t>
  </si>
  <si>
    <t>Onondaga (1)</t>
  </si>
  <si>
    <t>Orange* (2)</t>
  </si>
  <si>
    <t>Oswego (1)</t>
  </si>
  <si>
    <t>Putnam* (1)</t>
  </si>
  <si>
    <t>Rockland* (3)</t>
  </si>
  <si>
    <t>Saratoga (2)</t>
  </si>
  <si>
    <t>Schenectady (3)</t>
  </si>
  <si>
    <t>Suffolk* (1)</t>
  </si>
  <si>
    <t>Ulster (1)</t>
  </si>
  <si>
    <t>Wayne (1)</t>
  </si>
  <si>
    <t>Yates (2)</t>
  </si>
  <si>
    <t>Allegany</t>
  </si>
  <si>
    <t>Livingston</t>
  </si>
  <si>
    <t xml:space="preserve">Westchester* </t>
  </si>
  <si>
    <r>
      <rPr>
        <b/>
        <sz val="10"/>
        <color theme="1"/>
        <rFont val="Arial Narrow"/>
        <family val="2"/>
      </rPr>
      <t>Source</t>
    </r>
    <r>
      <rPr>
        <sz val="10"/>
        <color theme="1"/>
        <rFont val="Arial Narrow"/>
        <family val="2"/>
      </rPr>
      <t>: New York State Department of Taxation and Finance (Tax and Finance), with calculations by the Office of the New York State Comptroller.</t>
    </r>
  </si>
  <si>
    <r>
      <rPr>
        <b/>
        <sz val="10"/>
        <color theme="1"/>
        <rFont val="Arial Narrow"/>
        <family val="2"/>
      </rPr>
      <t>Notes</t>
    </r>
    <r>
      <rPr>
        <sz val="10"/>
        <color theme="1"/>
        <rFont val="Arial Narrow"/>
        <family val="2"/>
      </rPr>
      <t>: All rates and calculations in the above table are for the area of the county outside of any cities that impose their own tax on the retail sale of motor fuels. The state's total tax on motor fuels was reduced by 16 cents per gallon starting on June 1, 2022. For more details, see Tax and Finance, Publication 718-F, at www.tax.ny.gov/pdf/publications/sales/pub718f.pdf.</t>
    </r>
  </si>
  <si>
    <t>(1) On November 30, 2022, the county will revert back to a percentage rate method of taxation on the sale of motor fuels.</t>
  </si>
  <si>
    <t>(2) On December 31, 2022, the county will revert back to a percentage rate method of taxation on the sale of motor fuels.</t>
  </si>
  <si>
    <t>(3) On February 28, 2023, the county will revert back to a percentage rate method of taxation on the sale of motor fuels.</t>
  </si>
  <si>
    <r>
      <t xml:space="preserve">Is the county participating in the gas
tax holiday
as of
6-1-22?
</t>
    </r>
    <r>
      <rPr>
        <sz val="10"/>
        <rFont val="Arial Narrow"/>
        <family val="2"/>
      </rPr>
      <t>(Yes or No)</t>
    </r>
  </si>
  <si>
    <r>
      <t xml:space="preserve">Is the county participating in the gas
tax holiday
as of
9-1-22?
</t>
    </r>
    <r>
      <rPr>
        <sz val="10"/>
        <rFont val="Arial Narrow"/>
        <family val="2"/>
      </rPr>
      <t>(Yes or No)</t>
    </r>
  </si>
  <si>
    <r>
      <t xml:space="preserve">Is the county participating in the gas
tax holiday
as of
12-1-22?
</t>
    </r>
    <r>
      <rPr>
        <sz val="10"/>
        <rFont val="Arial Narrow"/>
        <family val="2"/>
      </rPr>
      <t>(Yes or No)</t>
    </r>
  </si>
  <si>
    <t>Broome</t>
  </si>
  <si>
    <t>Cattaraugus (1)</t>
  </si>
  <si>
    <t>Chautauqua</t>
  </si>
  <si>
    <t>Delaware</t>
  </si>
  <si>
    <t>Dutchess*</t>
  </si>
  <si>
    <t>Erie (2)</t>
  </si>
  <si>
    <t>Jefferson</t>
  </si>
  <si>
    <t>Niagara</t>
  </si>
  <si>
    <t>Oneida</t>
  </si>
  <si>
    <t>Onondaga</t>
  </si>
  <si>
    <t>Orange* (1)</t>
  </si>
  <si>
    <t>Oswego</t>
  </si>
  <si>
    <t>Putnam*</t>
  </si>
  <si>
    <t>Rockland* (2)</t>
  </si>
  <si>
    <t>Saratoga (1)</t>
  </si>
  <si>
    <t>Schenectady (2)</t>
  </si>
  <si>
    <t>Suffolk*</t>
  </si>
  <si>
    <t>Ulster</t>
  </si>
  <si>
    <t>Wayne</t>
  </si>
  <si>
    <t>Yates (1)</t>
  </si>
  <si>
    <t>(1) On December 31, 2022, the county will revert back to a percentage rate method of taxation on the sale of motor fuels.</t>
  </si>
  <si>
    <t>(2) On February 28, 2023, the county will revert back to a percentage rate method of taxation on the sale of motor fuels.</t>
  </si>
  <si>
    <r>
      <t xml:space="preserve">Is the county participating in the gas
tax holiday
as of
1-1-23?
</t>
    </r>
    <r>
      <rPr>
        <sz val="10"/>
        <rFont val="Arial Narrow"/>
        <family val="2"/>
      </rPr>
      <t>(Yes or No)</t>
    </r>
  </si>
  <si>
    <r>
      <rPr>
        <b/>
        <sz val="10"/>
        <color theme="1"/>
        <rFont val="Arial Narrow"/>
        <family val="2"/>
      </rPr>
      <t>Notes</t>
    </r>
    <r>
      <rPr>
        <sz val="10"/>
        <color theme="1"/>
        <rFont val="Arial Narrow"/>
        <family val="2"/>
      </rPr>
      <t>: All rates and calculations in the above table are for the area of the county outside of any cities that impose their own tax on the retail sale of motor fuels. The state's total tax on motor fuels was reduced by 16 cents per gallon starting on June 1, 2022 and reverted back on January 1, 2023. For more details, see Tax and Finance, Publication 718-F, at www.tax.ny.gov/pdf/publications/sales/pub718f.pdf.</t>
    </r>
  </si>
  <si>
    <t>* Rates in these jurisdictions include 0.375 percent imposed for the benefit of the Metropolitan Commuter Transportation District, which was suspended during the state's gas tax holiday, whether the county (or city) opts in or not, and count towards local tax reduction.</t>
  </si>
  <si>
    <t>(1) On February 28, 2023, the county will revert back to a percentage rate method of taxation on the sale of motor fuels.</t>
  </si>
  <si>
    <t>Cattaraugus</t>
  </si>
  <si>
    <t>Monroe</t>
  </si>
  <si>
    <t>Nassau*</t>
  </si>
  <si>
    <t>Saratoga</t>
  </si>
  <si>
    <t>Schenectady (1)</t>
  </si>
  <si>
    <t>Rockland* (1)</t>
  </si>
  <si>
    <t>Erie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</si>
</sst>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
    <numFmt numFmtId="166" formatCode="&quot;$&quot;#,##0.000"/>
  </numFmts>
  <fonts count="18" x14ac:knownFonts="1">
    <font>
      <sz val="11"/>
      <color theme="1"/>
      <name val="Calibri"/>
      <family val="2"/>
      <scheme val="minor"/>
    </font>
    <font>
      <b/>
      <sz val="12"/>
      <color theme="0"/>
      <name val="Arial Narrow"/>
      <family val="2"/>
    </font>
    <font>
      <b/>
      <sz val="11"/>
      <name val="Arial Narrow"/>
      <family val="2"/>
    </font>
    <font>
      <b/>
      <sz val="11"/>
      <color theme="1"/>
      <name val="Arial Narrow"/>
      <family val="2"/>
    </font>
    <font>
      <sz val="11"/>
      <color theme="1"/>
      <name val="Arial Narrow"/>
      <family val="2"/>
    </font>
    <font>
      <b/>
      <sz val="10.5"/>
      <color theme="1"/>
      <name val="Arial Narrow"/>
      <family val="2"/>
    </font>
    <font>
      <b/>
      <sz val="18"/>
      <color theme="0"/>
      <name val="Arial Narrow"/>
      <family val="2"/>
    </font>
    <font>
      <b/>
      <sz val="11"/>
      <color rgb="FFFFFF00"/>
      <name val="Arial Narrow"/>
      <family val="2"/>
    </font>
    <font>
      <b/>
      <sz val="10.5"/>
      <name val="Arial Narrow"/>
      <family val="2"/>
    </font>
    <font>
      <sz val="11"/>
      <name val="Arial Narrow"/>
      <family val="2"/>
    </font>
    <font>
      <sz val="10"/>
      <color theme="1"/>
      <name val="Arial Narrow"/>
      <family val="2"/>
    </font>
    <font>
      <b/>
      <sz val="10"/>
      <color theme="1"/>
      <name val="Arial Narrow"/>
      <family val="2"/>
    </font>
    <font>
      <sz val="9"/>
      <color theme="1"/>
      <name val="Arial Narrow"/>
      <family val="2"/>
    </font>
    <font>
      <b/>
      <sz val="9"/>
      <color theme="1"/>
      <name val="Arial Narrow"/>
      <family val="2"/>
    </font>
    <font>
      <b/>
      <sz val="20"/>
      <color rgb="FFFFFF00"/>
      <name val="Arial Narrow"/>
      <family val="2"/>
    </font>
    <font>
      <sz val="8"/>
      <name val="Calibri"/>
      <family val="2"/>
      <scheme val="minor"/>
    </font>
    <font>
      <b/>
      <sz val="20.5"/>
      <color theme="0"/>
      <name val="Arial Narrow"/>
      <family val="2"/>
    </font>
    <font>
      <sz val="10"/>
      <name val="Arial Narrow"/>
      <family val="2"/>
    </font>
  </fonts>
  <fills count="13">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8"/>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5" tint="0.59999389629810485"/>
        <bgColor indexed="64"/>
      </patternFill>
    </fill>
  </fills>
  <borders count="40">
    <border>
      <left/>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bottom/>
      <diagonal/>
    </border>
    <border>
      <left style="thick">
        <color indexed="64"/>
      </left>
      <right/>
      <top/>
      <bottom/>
      <diagonal/>
    </border>
    <border>
      <left style="thin">
        <color indexed="64"/>
      </left>
      <right style="thin">
        <color indexed="64"/>
      </right>
      <top style="thin">
        <color theme="0" tint="-0.249977111117893"/>
      </top>
      <bottom style="thin">
        <color theme="0" tint="-0.249977111117893"/>
      </bottom>
      <diagonal/>
    </border>
    <border>
      <left style="thick">
        <color theme="0"/>
      </left>
      <right style="thick">
        <color theme="0"/>
      </right>
      <top style="thick">
        <color theme="0"/>
      </top>
      <bottom style="thick">
        <color theme="0"/>
      </bottom>
      <diagonal/>
    </border>
    <border>
      <left style="thick">
        <color indexed="64"/>
      </left>
      <right/>
      <top style="thin">
        <color theme="0" tint="-0.249977111117893"/>
      </top>
      <bottom style="thin">
        <color theme="0" tint="-0.249977111117893"/>
      </bottom>
      <diagonal/>
    </border>
    <border>
      <left style="thick">
        <color indexed="64"/>
      </left>
      <right/>
      <top style="thick">
        <color indexed="64"/>
      </top>
      <bottom/>
      <diagonal/>
    </border>
    <border>
      <left/>
      <right style="thick">
        <color indexed="64"/>
      </right>
      <top style="thick">
        <color indexed="64"/>
      </top>
      <bottom/>
      <diagonal/>
    </border>
    <border>
      <left style="thin">
        <color indexed="64"/>
      </left>
      <right style="thin">
        <color indexed="64"/>
      </right>
      <top style="thin">
        <color indexed="64"/>
      </top>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n">
        <color theme="0" tint="-0.249977111117893"/>
      </top>
      <bottom style="thin">
        <color theme="0" tint="-0.249977111117893"/>
      </bottom>
      <diagonal/>
    </border>
    <border>
      <left style="thick">
        <color indexed="64"/>
      </left>
      <right/>
      <top/>
      <bottom style="thick">
        <color indexed="64"/>
      </bottom>
      <diagonal/>
    </border>
    <border>
      <left style="thin">
        <color indexed="64"/>
      </left>
      <right style="thin">
        <color indexed="64"/>
      </right>
      <top style="thick">
        <color indexed="64"/>
      </top>
      <bottom/>
      <diagonal/>
    </border>
    <border>
      <left/>
      <right/>
      <top style="thick">
        <color indexed="64"/>
      </top>
      <bottom/>
      <diagonal/>
    </border>
    <border>
      <left/>
      <right/>
      <top style="thin">
        <color theme="0" tint="-0.249977111117893"/>
      </top>
      <bottom style="thin">
        <color theme="0" tint="-0.249977111117893"/>
      </bottom>
      <diagonal/>
    </border>
    <border>
      <left/>
      <right/>
      <top/>
      <bottom style="thick">
        <color indexed="64"/>
      </bottom>
      <diagonal/>
    </border>
    <border>
      <left style="thick">
        <color indexed="64"/>
      </left>
      <right style="thin">
        <color indexed="64"/>
      </right>
      <top/>
      <bottom/>
      <diagonal/>
    </border>
    <border>
      <left/>
      <right/>
      <top/>
      <bottom style="thin">
        <color indexed="64"/>
      </bottom>
      <diagonal/>
    </border>
    <border>
      <left/>
      <right style="thick">
        <color indexed="64"/>
      </right>
      <top/>
      <bottom style="thick">
        <color indexed="64"/>
      </bottom>
      <diagonal/>
    </border>
    <border>
      <left style="thin">
        <color indexed="64"/>
      </left>
      <right/>
      <top/>
      <bottom/>
      <diagonal/>
    </border>
    <border>
      <left style="thin">
        <color indexed="64"/>
      </left>
      <right/>
      <top style="thin">
        <color theme="0" tint="-0.249977111117893"/>
      </top>
      <bottom style="thin">
        <color theme="0" tint="-0.249977111117893"/>
      </bottom>
      <diagonal/>
    </border>
    <border>
      <left style="thick">
        <color indexed="64"/>
      </left>
      <right/>
      <top style="thick">
        <color indexed="64"/>
      </top>
      <bottom style="thin">
        <color indexed="64"/>
      </bottom>
      <diagonal/>
    </border>
    <border>
      <left style="thick">
        <color indexed="64"/>
      </left>
      <right style="thin">
        <color indexed="64"/>
      </right>
      <top style="thin">
        <color theme="0" tint="-0.249977111117893"/>
      </top>
      <bottom style="thin">
        <color theme="0" tint="-0.249977111117893"/>
      </bottom>
      <diagonal/>
    </border>
    <border>
      <left style="thin">
        <color indexed="64"/>
      </left>
      <right/>
      <top/>
      <bottom style="thick">
        <color indexed="64"/>
      </bottom>
      <diagonal/>
    </border>
    <border>
      <left style="thick">
        <color indexed="64"/>
      </left>
      <right style="thick">
        <color indexed="64"/>
      </right>
      <top/>
      <bottom style="thick">
        <color indexed="64"/>
      </bottom>
      <diagonal/>
    </border>
    <border>
      <left style="thin">
        <color indexed="64"/>
      </left>
      <right style="thick">
        <color indexed="64"/>
      </right>
      <top style="thick">
        <color indexed="64"/>
      </top>
      <bottom/>
      <diagonal/>
    </border>
    <border>
      <left style="thick">
        <color indexed="64"/>
      </left>
      <right style="thick">
        <color indexed="64"/>
      </right>
      <top style="thin">
        <color theme="0" tint="-0.249977111117893"/>
      </top>
      <bottom/>
      <diagonal/>
    </border>
    <border>
      <left/>
      <right style="thin">
        <color indexed="64"/>
      </right>
      <top style="thick">
        <color indexed="64"/>
      </top>
      <bottom/>
      <diagonal/>
    </border>
    <border>
      <left/>
      <right style="thick">
        <color indexed="64"/>
      </right>
      <top style="thick">
        <color indexed="64"/>
      </top>
      <bottom style="thick">
        <color indexed="64"/>
      </bottom>
      <diagonal/>
    </border>
    <border>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n">
        <color theme="0" tint="-0.249977111117893"/>
      </top>
      <bottom style="thin">
        <color theme="0" tint="-0.249977111117893"/>
      </bottom>
      <diagonal/>
    </border>
  </borders>
  <cellStyleXfs count="1">
    <xf numFmtId="0" fontId="0" fillId="0" borderId="0"/>
  </cellStyleXfs>
  <cellXfs count="219">
    <xf numFmtId="0" fontId="0" fillId="0" borderId="0" xfId="0"/>
    <xf numFmtId="0" fontId="0" fillId="4" borderId="0" xfId="0" applyFill="1" applyBorder="1"/>
    <xf numFmtId="0" fontId="0" fillId="4" borderId="0" xfId="0" applyFill="1"/>
    <xf numFmtId="165" fontId="0" fillId="4" borderId="0" xfId="0" applyNumberFormat="1" applyFill="1" applyBorder="1"/>
    <xf numFmtId="0" fontId="12" fillId="4" borderId="0" xfId="0" applyFont="1" applyFill="1" applyBorder="1"/>
    <xf numFmtId="165" fontId="12" fillId="4" borderId="0" xfId="0" applyNumberFormat="1" applyFont="1" applyFill="1" applyBorder="1"/>
    <xf numFmtId="0" fontId="12" fillId="4" borderId="0" xfId="0" applyFont="1" applyFill="1" applyBorder="1" applyAlignment="1">
      <alignment horizontal="left" indent="1"/>
    </xf>
    <xf numFmtId="165" fontId="12" fillId="4" borderId="0" xfId="0" applyNumberFormat="1" applyFont="1" applyFill="1" applyBorder="1" applyAlignment="1">
      <alignment horizontal="left" indent="1"/>
    </xf>
    <xf numFmtId="164" fontId="13" fillId="4" borderId="0" xfId="0" applyNumberFormat="1" applyFont="1" applyFill="1" applyBorder="1" applyAlignment="1" applyProtection="1">
      <alignment horizontal="left" indent="1"/>
    </xf>
    <xf numFmtId="10" fontId="12" fillId="4" borderId="0" xfId="0" applyNumberFormat="1" applyFont="1" applyFill="1" applyBorder="1" applyAlignment="1" applyProtection="1">
      <alignment horizontal="left" indent="1"/>
    </xf>
    <xf numFmtId="164" fontId="12" fillId="4" borderId="0" xfId="0" applyNumberFormat="1" applyFont="1" applyFill="1" applyBorder="1" applyAlignment="1" applyProtection="1">
      <alignment horizontal="left" indent="1"/>
    </xf>
    <xf numFmtId="164" fontId="0" fillId="4" borderId="0" xfId="0" applyNumberFormat="1" applyFill="1" applyBorder="1"/>
    <xf numFmtId="0" fontId="9" fillId="4" borderId="6" xfId="0" applyFont="1" applyFill="1" applyBorder="1" applyAlignment="1" applyProtection="1">
      <alignment horizontal="left" vertical="center" indent="1"/>
    </xf>
    <xf numFmtId="10" fontId="9" fillId="4" borderId="26" xfId="0" applyNumberFormat="1" applyFont="1" applyFill="1" applyBorder="1" applyAlignment="1" applyProtection="1">
      <alignment horizontal="center" vertical="center"/>
    </xf>
    <xf numFmtId="164" fontId="2" fillId="4" borderId="0" xfId="0" applyNumberFormat="1" applyFont="1" applyFill="1" applyBorder="1" applyAlignment="1" applyProtection="1">
      <alignment horizontal="center" vertical="center"/>
    </xf>
    <xf numFmtId="164" fontId="9" fillId="4" borderId="16" xfId="0" applyNumberFormat="1" applyFont="1" applyFill="1" applyBorder="1" applyAlignment="1" applyProtection="1">
      <alignment horizontal="center" vertical="center"/>
    </xf>
    <xf numFmtId="0" fontId="9" fillId="4" borderId="9" xfId="0" applyFont="1" applyFill="1" applyBorder="1" applyAlignment="1" applyProtection="1">
      <alignment horizontal="left" vertical="center" indent="1"/>
    </xf>
    <xf numFmtId="10" fontId="9" fillId="4" borderId="27" xfId="0" applyNumberFormat="1" applyFont="1" applyFill="1" applyBorder="1" applyAlignment="1" applyProtection="1">
      <alignment horizontal="center" vertical="center"/>
    </xf>
    <xf numFmtId="164" fontId="2" fillId="4" borderId="21" xfId="0" applyNumberFormat="1" applyFont="1" applyFill="1" applyBorder="1" applyAlignment="1" applyProtection="1">
      <alignment horizontal="center" vertical="center"/>
    </xf>
    <xf numFmtId="164" fontId="9" fillId="4" borderId="17" xfId="0" applyNumberFormat="1" applyFont="1" applyFill="1" applyBorder="1" applyAlignment="1" applyProtection="1">
      <alignment horizontal="center" vertical="center"/>
    </xf>
    <xf numFmtId="2" fontId="0" fillId="4" borderId="0" xfId="0" applyNumberFormat="1" applyFill="1" applyBorder="1"/>
    <xf numFmtId="166" fontId="9" fillId="4" borderId="23" xfId="0" applyNumberFormat="1" applyFont="1" applyFill="1" applyBorder="1" applyAlignment="1" applyProtection="1">
      <alignment horizontal="center" vertical="center"/>
    </xf>
    <xf numFmtId="166" fontId="9" fillId="4" borderId="1" xfId="0" applyNumberFormat="1" applyFont="1" applyFill="1" applyBorder="1" applyAlignment="1" applyProtection="1">
      <alignment horizontal="center" vertical="center"/>
    </xf>
    <xf numFmtId="166" fontId="9" fillId="4" borderId="29" xfId="0" applyNumberFormat="1" applyFont="1" applyFill="1" applyBorder="1" applyAlignment="1" applyProtection="1">
      <alignment horizontal="center" vertical="center"/>
    </xf>
    <xf numFmtId="166" fontId="9" fillId="4" borderId="7" xfId="0" applyNumberFormat="1" applyFont="1" applyFill="1" applyBorder="1" applyAlignment="1" applyProtection="1">
      <alignment horizontal="center" vertical="center"/>
    </xf>
    <xf numFmtId="0" fontId="4" fillId="2" borderId="10" xfId="0" applyFont="1" applyFill="1" applyBorder="1" applyAlignment="1" applyProtection="1">
      <alignment horizontal="left" vertical="center" indent="1"/>
    </xf>
    <xf numFmtId="10" fontId="4" fillId="2" borderId="19" xfId="0" applyNumberFormat="1" applyFont="1" applyFill="1" applyBorder="1" applyAlignment="1" applyProtection="1">
      <alignment horizontal="center" vertical="center"/>
    </xf>
    <xf numFmtId="10" fontId="4" fillId="2" borderId="20" xfId="0" applyNumberFormat="1" applyFont="1" applyFill="1" applyBorder="1" applyAlignment="1" applyProtection="1">
      <alignment horizontal="center" vertical="center"/>
    </xf>
    <xf numFmtId="164" fontId="4" fillId="2" borderId="10" xfId="0" applyNumberFormat="1" applyFont="1" applyFill="1" applyBorder="1" applyAlignment="1" applyProtection="1">
      <alignment horizontal="center" vertical="center"/>
    </xf>
    <xf numFmtId="164" fontId="4" fillId="2" borderId="19" xfId="0" applyNumberFormat="1" applyFont="1" applyFill="1" applyBorder="1" applyAlignment="1" applyProtection="1">
      <alignment horizontal="center" vertical="center"/>
    </xf>
    <xf numFmtId="164" fontId="3" fillId="2" borderId="20" xfId="0" applyNumberFormat="1" applyFont="1" applyFill="1" applyBorder="1" applyAlignment="1" applyProtection="1">
      <alignment horizontal="center" vertical="center"/>
    </xf>
    <xf numFmtId="164" fontId="4" fillId="2" borderId="15" xfId="0" applyNumberFormat="1" applyFont="1" applyFill="1" applyBorder="1" applyAlignment="1" applyProtection="1">
      <alignment horizontal="center" vertical="center"/>
    </xf>
    <xf numFmtId="164" fontId="3" fillId="2" borderId="34" xfId="0" applyNumberFormat="1" applyFont="1" applyFill="1" applyBorder="1" applyAlignment="1" applyProtection="1">
      <alignment horizontal="center" vertical="center"/>
    </xf>
    <xf numFmtId="10" fontId="9" fillId="4" borderId="16" xfId="0" applyNumberFormat="1" applyFont="1" applyFill="1" applyBorder="1" applyAlignment="1" applyProtection="1">
      <alignment horizontal="center" vertical="center"/>
    </xf>
    <xf numFmtId="10" fontId="9" fillId="4" borderId="17" xfId="0" applyNumberFormat="1" applyFont="1" applyFill="1" applyBorder="1" applyAlignment="1" applyProtection="1">
      <alignment horizontal="center" vertical="center"/>
    </xf>
    <xf numFmtId="164" fontId="3" fillId="2" borderId="11" xfId="0" applyNumberFormat="1" applyFont="1" applyFill="1" applyBorder="1" applyAlignment="1" applyProtection="1">
      <alignment horizontal="center" vertical="center"/>
    </xf>
    <xf numFmtId="164" fontId="13" fillId="4" borderId="5" xfId="0" applyNumberFormat="1" applyFont="1" applyFill="1" applyBorder="1" applyAlignment="1" applyProtection="1">
      <alignment horizontal="left" indent="1"/>
    </xf>
    <xf numFmtId="0" fontId="9" fillId="9" borderId="6" xfId="0" applyFont="1" applyFill="1" applyBorder="1" applyAlignment="1" applyProtection="1">
      <alignment horizontal="left" vertical="center" indent="1"/>
    </xf>
    <xf numFmtId="10" fontId="9" fillId="9" borderId="16" xfId="0" applyNumberFormat="1" applyFont="1" applyFill="1" applyBorder="1" applyAlignment="1" applyProtection="1">
      <alignment horizontal="center" vertical="center"/>
    </xf>
    <xf numFmtId="10" fontId="9" fillId="9" borderId="26" xfId="0" applyNumberFormat="1" applyFont="1" applyFill="1" applyBorder="1" applyAlignment="1" applyProtection="1">
      <alignment horizontal="center" vertical="center"/>
    </xf>
    <xf numFmtId="166" fontId="9" fillId="9" borderId="23" xfId="0" applyNumberFormat="1" applyFont="1" applyFill="1" applyBorder="1" applyAlignment="1" applyProtection="1">
      <alignment horizontal="center" vertical="center"/>
    </xf>
    <xf numFmtId="166" fontId="9" fillId="9" borderId="1" xfId="0" applyNumberFormat="1" applyFont="1" applyFill="1" applyBorder="1" applyAlignment="1" applyProtection="1">
      <alignment horizontal="center" vertical="center"/>
    </xf>
    <xf numFmtId="164" fontId="2" fillId="9" borderId="0" xfId="0" applyNumberFormat="1" applyFont="1" applyFill="1" applyBorder="1" applyAlignment="1" applyProtection="1">
      <alignment horizontal="center" vertical="center"/>
    </xf>
    <xf numFmtId="164" fontId="9" fillId="9" borderId="16" xfId="0" applyNumberFormat="1" applyFont="1" applyFill="1" applyBorder="1" applyAlignment="1" applyProtection="1">
      <alignment horizontal="center" vertical="center"/>
    </xf>
    <xf numFmtId="166" fontId="2" fillId="9" borderId="21" xfId="0" applyNumberFormat="1" applyFont="1" applyFill="1" applyBorder="1" applyAlignment="1" applyProtection="1">
      <alignment horizontal="center" vertical="center"/>
    </xf>
    <xf numFmtId="164" fontId="2" fillId="9" borderId="2" xfId="0" applyNumberFormat="1" applyFont="1" applyFill="1" applyBorder="1" applyAlignment="1" applyProtection="1">
      <alignment horizontal="center" vertical="center"/>
    </xf>
    <xf numFmtId="0" fontId="9" fillId="9" borderId="9" xfId="0" applyFont="1" applyFill="1" applyBorder="1" applyAlignment="1" applyProtection="1">
      <alignment horizontal="left" vertical="center" indent="1"/>
    </xf>
    <xf numFmtId="10" fontId="9" fillId="9" borderId="17" xfId="0" applyNumberFormat="1" applyFont="1" applyFill="1" applyBorder="1" applyAlignment="1" applyProtection="1">
      <alignment horizontal="center" vertical="center"/>
    </xf>
    <xf numFmtId="10" fontId="9" fillId="9" borderId="27" xfId="0" applyNumberFormat="1" applyFont="1" applyFill="1" applyBorder="1" applyAlignment="1" applyProtection="1">
      <alignment horizontal="center" vertical="center"/>
    </xf>
    <xf numFmtId="166" fontId="9" fillId="9" borderId="29" xfId="0" applyNumberFormat="1" applyFont="1" applyFill="1" applyBorder="1" applyAlignment="1" applyProtection="1">
      <alignment horizontal="center" vertical="center"/>
    </xf>
    <xf numFmtId="166" fontId="9" fillId="9" borderId="7" xfId="0" applyNumberFormat="1" applyFont="1" applyFill="1" applyBorder="1" applyAlignment="1" applyProtection="1">
      <alignment horizontal="center" vertical="center"/>
    </xf>
    <xf numFmtId="164" fontId="2" fillId="9" borderId="21" xfId="0" applyNumberFormat="1" applyFont="1" applyFill="1" applyBorder="1" applyAlignment="1" applyProtection="1">
      <alignment horizontal="center" vertical="center"/>
    </xf>
    <xf numFmtId="164" fontId="9" fillId="9" borderId="17" xfId="0" applyNumberFormat="1" applyFont="1" applyFill="1" applyBorder="1" applyAlignment="1" applyProtection="1">
      <alignment horizontal="center" vertical="center"/>
    </xf>
    <xf numFmtId="164" fontId="2" fillId="9" borderId="39" xfId="0" applyNumberFormat="1" applyFont="1" applyFill="1" applyBorder="1" applyAlignment="1" applyProtection="1">
      <alignment horizontal="center" vertical="center"/>
    </xf>
    <xf numFmtId="166" fontId="2" fillId="4" borderId="21" xfId="0" applyNumberFormat="1" applyFont="1" applyFill="1" applyBorder="1" applyAlignment="1" applyProtection="1">
      <alignment horizontal="center" vertical="center"/>
    </xf>
    <xf numFmtId="164" fontId="2" fillId="4" borderId="39" xfId="0" applyNumberFormat="1" applyFont="1" applyFill="1" applyBorder="1" applyAlignment="1" applyProtection="1">
      <alignment horizontal="center" vertical="center"/>
    </xf>
    <xf numFmtId="10" fontId="9" fillId="4" borderId="31" xfId="0" applyNumberFormat="1" applyFont="1" applyFill="1" applyBorder="1" applyAlignment="1" applyProtection="1">
      <alignment horizontal="center" vertical="center"/>
    </xf>
    <xf numFmtId="164" fontId="14" fillId="10" borderId="8" xfId="0" applyNumberFormat="1" applyFont="1" applyFill="1" applyBorder="1" applyAlignment="1" applyProtection="1">
      <alignment horizontal="center" vertical="center"/>
      <protection locked="0"/>
    </xf>
    <xf numFmtId="0" fontId="6" fillId="4" borderId="10" xfId="0" applyFont="1" applyFill="1" applyBorder="1" applyAlignment="1" applyProtection="1">
      <alignment horizontal="left" vertical="center" indent="1"/>
    </xf>
    <xf numFmtId="0" fontId="6" fillId="4" borderId="15" xfId="0" applyFont="1" applyFill="1" applyBorder="1" applyAlignment="1" applyProtection="1">
      <alignment horizontal="left" vertical="center" indent="1"/>
    </xf>
    <xf numFmtId="0" fontId="6" fillId="10" borderId="20" xfId="0" applyFont="1" applyFill="1" applyBorder="1" applyAlignment="1" applyProtection="1">
      <alignment horizontal="left" vertical="center" indent="1"/>
    </xf>
    <xf numFmtId="0" fontId="6" fillId="10" borderId="11" xfId="0" applyFont="1" applyFill="1" applyBorder="1" applyAlignment="1" applyProtection="1">
      <alignment horizontal="left" vertical="center" indent="1"/>
    </xf>
    <xf numFmtId="0" fontId="1" fillId="10" borderId="5" xfId="0" applyFont="1" applyFill="1" applyBorder="1" applyAlignment="1" applyProtection="1">
      <alignment vertical="center"/>
    </xf>
    <xf numFmtId="0" fontId="7" fillId="10" borderId="0" xfId="0" applyFont="1" applyFill="1" applyBorder="1" applyAlignment="1" applyProtection="1">
      <alignment horizontal="center" vertical="top"/>
    </xf>
    <xf numFmtId="0" fontId="5" fillId="5" borderId="0" xfId="0" applyFont="1" applyFill="1" applyBorder="1" applyAlignment="1" applyProtection="1">
      <alignment horizontal="center" wrapText="1"/>
    </xf>
    <xf numFmtId="0" fontId="5" fillId="5" borderId="37" xfId="0" applyFont="1" applyFill="1" applyBorder="1" applyAlignment="1" applyProtection="1">
      <alignment horizontal="center" wrapText="1"/>
    </xf>
    <xf numFmtId="0" fontId="0" fillId="4" borderId="11" xfId="0" applyFill="1" applyBorder="1" applyProtection="1"/>
    <xf numFmtId="0" fontId="10" fillId="4" borderId="6" xfId="0" applyFont="1" applyFill="1" applyBorder="1" applyAlignment="1" applyProtection="1">
      <alignment horizontal="left" indent="1"/>
    </xf>
    <xf numFmtId="0" fontId="12" fillId="4" borderId="0" xfId="0" applyFont="1" applyFill="1" applyBorder="1" applyAlignment="1" applyProtection="1">
      <alignment horizontal="left" indent="1"/>
    </xf>
    <xf numFmtId="0" fontId="10" fillId="4" borderId="6" xfId="0" applyFont="1" applyFill="1" applyBorder="1" applyAlignment="1" applyProtection="1">
      <alignment horizontal="left" vertical="center" indent="1"/>
    </xf>
    <xf numFmtId="0" fontId="12" fillId="4" borderId="5" xfId="0" applyFont="1" applyFill="1" applyBorder="1" applyProtection="1"/>
    <xf numFmtId="0" fontId="12" fillId="4" borderId="0" xfId="0" applyFont="1" applyFill="1" applyBorder="1" applyAlignment="1" applyProtection="1">
      <alignment vertical="center"/>
    </xf>
    <xf numFmtId="0" fontId="12" fillId="4" borderId="5" xfId="0" applyFont="1" applyFill="1" applyBorder="1" applyAlignment="1" applyProtection="1">
      <alignment vertical="center"/>
    </xf>
    <xf numFmtId="0" fontId="12" fillId="4" borderId="0" xfId="0" applyFont="1" applyFill="1" applyBorder="1" applyProtection="1"/>
    <xf numFmtId="0" fontId="12" fillId="4" borderId="18" xfId="0" applyFont="1" applyFill="1" applyBorder="1" applyProtection="1"/>
    <xf numFmtId="0" fontId="12" fillId="4" borderId="22" xfId="0" applyFont="1" applyFill="1" applyBorder="1" applyProtection="1"/>
    <xf numFmtId="0" fontId="12" fillId="4" borderId="25" xfId="0" applyFont="1" applyFill="1" applyBorder="1" applyProtection="1"/>
    <xf numFmtId="0" fontId="2" fillId="4" borderId="18" xfId="0" applyFont="1" applyFill="1" applyBorder="1" applyAlignment="1" applyProtection="1">
      <alignment horizontal="center" wrapText="1"/>
      <protection locked="0"/>
    </xf>
    <xf numFmtId="0" fontId="2" fillId="4" borderId="31" xfId="0" applyFont="1" applyFill="1" applyBorder="1" applyAlignment="1" applyProtection="1">
      <alignment horizontal="center" wrapText="1"/>
      <protection locked="0"/>
    </xf>
    <xf numFmtId="0" fontId="2" fillId="4" borderId="30" xfId="0" applyFont="1" applyFill="1" applyBorder="1" applyAlignment="1" applyProtection="1">
      <alignment horizontal="center" wrapText="1"/>
      <protection locked="0"/>
    </xf>
    <xf numFmtId="0" fontId="5" fillId="11" borderId="18" xfId="0" applyFont="1" applyFill="1" applyBorder="1" applyAlignment="1" applyProtection="1">
      <alignment horizontal="center" vertical="center" wrapText="1"/>
      <protection locked="0"/>
    </xf>
    <xf numFmtId="0" fontId="5" fillId="11" borderId="14"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164" fontId="3" fillId="12" borderId="31" xfId="0" applyNumberFormat="1"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10" fillId="5" borderId="38" xfId="0" applyFont="1" applyFill="1" applyBorder="1" applyAlignment="1" applyProtection="1">
      <alignment horizontal="center" vertical="top" wrapText="1"/>
      <protection locked="0"/>
    </xf>
    <xf numFmtId="165" fontId="2" fillId="9" borderId="16" xfId="0" applyNumberFormat="1" applyFont="1" applyFill="1" applyBorder="1" applyAlignment="1" applyProtection="1">
      <alignment horizontal="center" vertical="center"/>
    </xf>
    <xf numFmtId="165" fontId="2" fillId="4" borderId="17" xfId="0" applyNumberFormat="1" applyFont="1" applyFill="1" applyBorder="1" applyAlignment="1" applyProtection="1">
      <alignment horizontal="center" vertical="center"/>
    </xf>
    <xf numFmtId="165" fontId="2" fillId="9" borderId="17" xfId="0" applyNumberFormat="1" applyFont="1" applyFill="1" applyBorder="1" applyAlignment="1" applyProtection="1">
      <alignment horizontal="center" vertical="center"/>
    </xf>
    <xf numFmtId="165" fontId="2" fillId="4" borderId="16" xfId="0" applyNumberFormat="1" applyFont="1" applyFill="1" applyBorder="1" applyAlignment="1" applyProtection="1">
      <alignment horizontal="center" vertical="center"/>
    </xf>
    <xf numFmtId="165" fontId="2" fillId="9" borderId="33" xfId="0" applyNumberFormat="1" applyFont="1" applyFill="1" applyBorder="1" applyAlignment="1" applyProtection="1">
      <alignment horizontal="center" vertical="center"/>
    </xf>
    <xf numFmtId="165" fontId="2" fillId="4" borderId="33" xfId="0" applyNumberFormat="1" applyFont="1" applyFill="1" applyBorder="1" applyAlignment="1" applyProtection="1">
      <alignment horizontal="center" vertical="center"/>
    </xf>
    <xf numFmtId="164" fontId="0" fillId="4" borderId="0" xfId="0" applyNumberFormat="1" applyFill="1"/>
    <xf numFmtId="0" fontId="6" fillId="4" borderId="10" xfId="0" applyFont="1" applyFill="1" applyBorder="1" applyAlignment="1">
      <alignment horizontal="left" vertical="center" indent="1"/>
    </xf>
    <xf numFmtId="0" fontId="6" fillId="4" borderId="15" xfId="0" applyFont="1" applyFill="1" applyBorder="1" applyAlignment="1">
      <alignment horizontal="left" vertical="center" indent="1"/>
    </xf>
    <xf numFmtId="0" fontId="6" fillId="10" borderId="20" xfId="0" applyFont="1" applyFill="1" applyBorder="1" applyAlignment="1">
      <alignment horizontal="left" vertical="center" indent="1"/>
    </xf>
    <xf numFmtId="0" fontId="6" fillId="10" borderId="11" xfId="0" applyFont="1" applyFill="1" applyBorder="1" applyAlignment="1">
      <alignment horizontal="left" vertical="center" indent="1"/>
    </xf>
    <xf numFmtId="0" fontId="1" fillId="10" borderId="5" xfId="0" applyFont="1" applyFill="1" applyBorder="1" applyAlignment="1">
      <alignment vertical="center"/>
    </xf>
    <xf numFmtId="0" fontId="7" fillId="10" borderId="0" xfId="0" applyFont="1" applyFill="1" applyAlignment="1">
      <alignment horizontal="center" vertical="top"/>
    </xf>
    <xf numFmtId="0" fontId="5" fillId="5" borderId="0" xfId="0" applyFont="1" applyFill="1" applyAlignment="1">
      <alignment horizontal="center" wrapText="1"/>
    </xf>
    <xf numFmtId="0" fontId="5" fillId="5" borderId="37" xfId="0" applyFont="1" applyFill="1" applyBorder="1" applyAlignment="1">
      <alignment horizontal="center" wrapText="1"/>
    </xf>
    <xf numFmtId="0" fontId="9" fillId="9" borderId="6" xfId="0" applyFont="1" applyFill="1" applyBorder="1" applyAlignment="1">
      <alignment horizontal="left" vertical="center" indent="1"/>
    </xf>
    <xf numFmtId="10" fontId="9" fillId="9" borderId="16" xfId="0" applyNumberFormat="1" applyFont="1" applyFill="1" applyBorder="1" applyAlignment="1">
      <alignment horizontal="center" vertical="center"/>
    </xf>
    <xf numFmtId="165" fontId="2" fillId="9" borderId="16" xfId="0" applyNumberFormat="1" applyFont="1" applyFill="1" applyBorder="1" applyAlignment="1">
      <alignment horizontal="center" vertical="center"/>
    </xf>
    <xf numFmtId="10" fontId="9" fillId="9" borderId="26" xfId="0" applyNumberFormat="1" applyFont="1" applyFill="1" applyBorder="1" applyAlignment="1">
      <alignment horizontal="center" vertical="center"/>
    </xf>
    <xf numFmtId="166" fontId="9" fillId="9" borderId="29" xfId="0" applyNumberFormat="1" applyFont="1" applyFill="1" applyBorder="1" applyAlignment="1">
      <alignment horizontal="center" vertical="center"/>
    </xf>
    <xf numFmtId="166" fontId="9" fillId="9" borderId="7" xfId="0" applyNumberFormat="1" applyFont="1" applyFill="1" applyBorder="1" applyAlignment="1">
      <alignment horizontal="center" vertical="center"/>
    </xf>
    <xf numFmtId="164" fontId="2" fillId="9" borderId="21" xfId="0" applyNumberFormat="1" applyFont="1" applyFill="1" applyBorder="1" applyAlignment="1">
      <alignment horizontal="center" vertical="center"/>
    </xf>
    <xf numFmtId="164" fontId="9" fillId="9" borderId="17" xfId="0" applyNumberFormat="1" applyFont="1" applyFill="1" applyBorder="1" applyAlignment="1">
      <alignment horizontal="center" vertical="center"/>
    </xf>
    <xf numFmtId="166" fontId="2" fillId="9" borderId="21" xfId="0" applyNumberFormat="1" applyFont="1" applyFill="1" applyBorder="1" applyAlignment="1">
      <alignment horizontal="center" vertical="center"/>
    </xf>
    <xf numFmtId="164" fontId="2" fillId="9" borderId="39" xfId="0" applyNumberFormat="1" applyFont="1" applyFill="1" applyBorder="1" applyAlignment="1">
      <alignment horizontal="center" vertical="center"/>
    </xf>
    <xf numFmtId="2" fontId="0" fillId="4" borderId="0" xfId="0" applyNumberFormat="1" applyFill="1"/>
    <xf numFmtId="0" fontId="9" fillId="4" borderId="9" xfId="0" applyFont="1" applyFill="1" applyBorder="1" applyAlignment="1">
      <alignment horizontal="left" vertical="center" indent="1"/>
    </xf>
    <xf numFmtId="10" fontId="9" fillId="4" borderId="17" xfId="0" applyNumberFormat="1" applyFont="1" applyFill="1" applyBorder="1" applyAlignment="1">
      <alignment horizontal="center" vertical="center"/>
    </xf>
    <xf numFmtId="165" fontId="2" fillId="4" borderId="17" xfId="0" applyNumberFormat="1" applyFont="1" applyFill="1" applyBorder="1" applyAlignment="1">
      <alignment horizontal="center" vertical="center"/>
    </xf>
    <xf numFmtId="10" fontId="9" fillId="4" borderId="27" xfId="0" applyNumberFormat="1" applyFont="1" applyFill="1" applyBorder="1" applyAlignment="1">
      <alignment horizontal="center" vertical="center"/>
    </xf>
    <xf numFmtId="166" fontId="9" fillId="4" borderId="29" xfId="0" applyNumberFormat="1" applyFont="1" applyFill="1" applyBorder="1" applyAlignment="1">
      <alignment horizontal="center" vertical="center"/>
    </xf>
    <xf numFmtId="166" fontId="9" fillId="4" borderId="7" xfId="0" applyNumberFormat="1" applyFont="1" applyFill="1" applyBorder="1" applyAlignment="1">
      <alignment horizontal="center" vertical="center"/>
    </xf>
    <xf numFmtId="164" fontId="2" fillId="4" borderId="21" xfId="0" applyNumberFormat="1" applyFont="1" applyFill="1" applyBorder="1" applyAlignment="1">
      <alignment horizontal="center" vertical="center"/>
    </xf>
    <xf numFmtId="164" fontId="9" fillId="4" borderId="17" xfId="0" applyNumberFormat="1" applyFont="1" applyFill="1" applyBorder="1" applyAlignment="1">
      <alignment horizontal="center" vertical="center"/>
    </xf>
    <xf numFmtId="166" fontId="2" fillId="4" borderId="21" xfId="0" applyNumberFormat="1" applyFont="1" applyFill="1" applyBorder="1" applyAlignment="1">
      <alignment horizontal="center" vertical="center"/>
    </xf>
    <xf numFmtId="164" fontId="2" fillId="4" borderId="39" xfId="0" applyNumberFormat="1" applyFont="1" applyFill="1" applyBorder="1" applyAlignment="1">
      <alignment horizontal="center" vertical="center"/>
    </xf>
    <xf numFmtId="0" fontId="9" fillId="9" borderId="9" xfId="0" applyFont="1" applyFill="1" applyBorder="1" applyAlignment="1">
      <alignment horizontal="left" vertical="center" indent="1"/>
    </xf>
    <xf numFmtId="10" fontId="9" fillId="9" borderId="17" xfId="0" applyNumberFormat="1" applyFont="1" applyFill="1" applyBorder="1" applyAlignment="1">
      <alignment horizontal="center" vertical="center"/>
    </xf>
    <xf numFmtId="165" fontId="2" fillId="9" borderId="17" xfId="0" applyNumberFormat="1" applyFont="1" applyFill="1" applyBorder="1" applyAlignment="1">
      <alignment horizontal="center" vertical="center"/>
    </xf>
    <xf numFmtId="10" fontId="9" fillId="9" borderId="27" xfId="0" applyNumberFormat="1" applyFont="1" applyFill="1" applyBorder="1" applyAlignment="1">
      <alignment horizontal="center" vertical="center"/>
    </xf>
    <xf numFmtId="0" fontId="9" fillId="4" borderId="6" xfId="0" applyFont="1" applyFill="1" applyBorder="1" applyAlignment="1">
      <alignment horizontal="left" vertical="center" indent="1"/>
    </xf>
    <xf numFmtId="10" fontId="9" fillId="4" borderId="16" xfId="0" applyNumberFormat="1" applyFont="1" applyFill="1" applyBorder="1" applyAlignment="1">
      <alignment horizontal="center" vertical="center"/>
    </xf>
    <xf numFmtId="165" fontId="2" fillId="4" borderId="16" xfId="0" applyNumberFormat="1" applyFont="1" applyFill="1" applyBorder="1" applyAlignment="1">
      <alignment horizontal="center" vertical="center"/>
    </xf>
    <xf numFmtId="10" fontId="9" fillId="4" borderId="26" xfId="0" applyNumberFormat="1" applyFont="1" applyFill="1" applyBorder="1" applyAlignment="1">
      <alignment horizontal="center" vertical="center"/>
    </xf>
    <xf numFmtId="166" fontId="9" fillId="4" borderId="23" xfId="0" applyNumberFormat="1" applyFont="1" applyFill="1" applyBorder="1" applyAlignment="1">
      <alignment horizontal="center" vertical="center"/>
    </xf>
    <xf numFmtId="166" fontId="9" fillId="4" borderId="1" xfId="0" applyNumberFormat="1" applyFont="1" applyFill="1" applyBorder="1" applyAlignment="1">
      <alignment horizontal="center" vertical="center"/>
    </xf>
    <xf numFmtId="164" fontId="2" fillId="4" borderId="0" xfId="0" applyNumberFormat="1" applyFont="1" applyFill="1" applyAlignment="1">
      <alignment horizontal="center" vertical="center"/>
    </xf>
    <xf numFmtId="164" fontId="9" fillId="4" borderId="16" xfId="0" applyNumberFormat="1" applyFont="1" applyFill="1" applyBorder="1" applyAlignment="1">
      <alignment horizontal="center" vertical="center"/>
    </xf>
    <xf numFmtId="165" fontId="0" fillId="4" borderId="0" xfId="0" applyNumberFormat="1" applyFill="1"/>
    <xf numFmtId="166" fontId="9" fillId="9" borderId="23" xfId="0" applyNumberFormat="1" applyFont="1" applyFill="1" applyBorder="1" applyAlignment="1">
      <alignment horizontal="center" vertical="center"/>
    </xf>
    <xf numFmtId="166" fontId="9" fillId="9" borderId="1" xfId="0" applyNumberFormat="1" applyFont="1" applyFill="1" applyBorder="1" applyAlignment="1">
      <alignment horizontal="center" vertical="center"/>
    </xf>
    <xf numFmtId="164" fontId="2" fillId="9" borderId="0" xfId="0" applyNumberFormat="1" applyFont="1" applyFill="1" applyAlignment="1">
      <alignment horizontal="center" vertical="center"/>
    </xf>
    <xf numFmtId="164" fontId="9" fillId="9" borderId="16" xfId="0" applyNumberFormat="1" applyFont="1" applyFill="1" applyBorder="1" applyAlignment="1">
      <alignment horizontal="center" vertical="center"/>
    </xf>
    <xf numFmtId="165" fontId="2" fillId="9" borderId="33" xfId="0" applyNumberFormat="1" applyFont="1" applyFill="1" applyBorder="1" applyAlignment="1">
      <alignment horizontal="center" vertical="center"/>
    </xf>
    <xf numFmtId="10" fontId="9" fillId="4" borderId="31" xfId="0" applyNumberFormat="1" applyFont="1" applyFill="1" applyBorder="1" applyAlignment="1">
      <alignment horizontal="center" vertical="center"/>
    </xf>
    <xf numFmtId="165" fontId="2" fillId="4" borderId="33" xfId="0" applyNumberFormat="1" applyFont="1" applyFill="1" applyBorder="1" applyAlignment="1">
      <alignment horizontal="center" vertical="center"/>
    </xf>
    <xf numFmtId="0" fontId="4" fillId="2" borderId="10" xfId="0" applyFont="1" applyFill="1" applyBorder="1" applyAlignment="1">
      <alignment horizontal="left" vertical="center" indent="1"/>
    </xf>
    <xf numFmtId="10" fontId="4" fillId="2" borderId="19" xfId="0" applyNumberFormat="1" applyFont="1" applyFill="1" applyBorder="1" applyAlignment="1">
      <alignment horizontal="center" vertical="center"/>
    </xf>
    <xf numFmtId="0" fontId="0" fillId="4" borderId="11" xfId="0" applyFill="1" applyBorder="1"/>
    <xf numFmtId="10" fontId="4" fillId="2" borderId="20"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19" xfId="0" applyNumberFormat="1" applyFont="1" applyFill="1" applyBorder="1" applyAlignment="1">
      <alignment horizontal="center" vertical="center"/>
    </xf>
    <xf numFmtId="164" fontId="3" fillId="2" borderId="20" xfId="0" applyNumberFormat="1" applyFont="1" applyFill="1" applyBorder="1" applyAlignment="1">
      <alignment horizontal="center" vertical="center"/>
    </xf>
    <xf numFmtId="164" fontId="4" fillId="2" borderId="15" xfId="0" applyNumberFormat="1" applyFont="1" applyFill="1" applyBorder="1" applyAlignment="1">
      <alignment horizontal="center" vertical="center"/>
    </xf>
    <xf numFmtId="164" fontId="3" fillId="2" borderId="34" xfId="0" applyNumberFormat="1" applyFont="1" applyFill="1" applyBorder="1" applyAlignment="1">
      <alignment horizontal="center" vertical="center"/>
    </xf>
    <xf numFmtId="164" fontId="3" fillId="2" borderId="11" xfId="0" applyNumberFormat="1" applyFont="1" applyFill="1" applyBorder="1" applyAlignment="1">
      <alignment horizontal="center" vertical="center"/>
    </xf>
    <xf numFmtId="0" fontId="10" fillId="4" borderId="6" xfId="0" applyFont="1" applyFill="1" applyBorder="1" applyAlignment="1">
      <alignment horizontal="left" indent="1"/>
    </xf>
    <xf numFmtId="10" fontId="12" fillId="4" borderId="0" xfId="0" applyNumberFormat="1" applyFont="1" applyFill="1" applyAlignment="1">
      <alignment horizontal="left" indent="1"/>
    </xf>
    <xf numFmtId="0" fontId="12" fillId="4" borderId="0" xfId="0" applyFont="1" applyFill="1" applyAlignment="1">
      <alignment horizontal="left" indent="1"/>
    </xf>
    <xf numFmtId="164" fontId="12" fillId="4" borderId="0" xfId="0" applyNumberFormat="1" applyFont="1" applyFill="1" applyAlignment="1">
      <alignment horizontal="left" indent="1"/>
    </xf>
    <xf numFmtId="164" fontId="13" fillId="4" borderId="0" xfId="0" applyNumberFormat="1" applyFont="1" applyFill="1" applyAlignment="1">
      <alignment horizontal="left" indent="1"/>
    </xf>
    <xf numFmtId="164" fontId="13" fillId="4" borderId="5" xfId="0" applyNumberFormat="1" applyFont="1" applyFill="1" applyBorder="1" applyAlignment="1">
      <alignment horizontal="left" indent="1"/>
    </xf>
    <xf numFmtId="165" fontId="12" fillId="4" borderId="0" xfId="0" applyNumberFormat="1" applyFont="1" applyFill="1" applyAlignment="1">
      <alignment horizontal="left" indent="1"/>
    </xf>
    <xf numFmtId="0" fontId="10" fillId="4" borderId="6" xfId="0" applyFont="1" applyFill="1" applyBorder="1" applyAlignment="1">
      <alignment horizontal="left" vertical="center" indent="1"/>
    </xf>
    <xf numFmtId="0" fontId="12" fillId="4" borderId="0" xfId="0" applyFont="1" applyFill="1"/>
    <xf numFmtId="165" fontId="12" fillId="4" borderId="0" xfId="0" applyNumberFormat="1" applyFont="1" applyFill="1"/>
    <xf numFmtId="0" fontId="12" fillId="4" borderId="0" xfId="0" applyFont="1" applyFill="1" applyAlignment="1">
      <alignment vertical="center"/>
    </xf>
    <xf numFmtId="0" fontId="12" fillId="4" borderId="5" xfId="0" applyFont="1" applyFill="1" applyBorder="1"/>
    <xf numFmtId="0" fontId="12" fillId="4" borderId="5" xfId="0" applyFont="1" applyFill="1" applyBorder="1" applyAlignment="1">
      <alignment vertical="center"/>
    </xf>
    <xf numFmtId="0" fontId="12" fillId="4" borderId="18" xfId="0" applyFont="1" applyFill="1" applyBorder="1"/>
    <xf numFmtId="0" fontId="12" fillId="4" borderId="22" xfId="0" applyFont="1" applyFill="1" applyBorder="1"/>
    <xf numFmtId="0" fontId="12" fillId="4" borderId="25" xfId="0" applyFont="1" applyFill="1" applyBorder="1"/>
    <xf numFmtId="164" fontId="2" fillId="9" borderId="0" xfId="0" applyNumberFormat="1" applyFont="1" applyFill="1" applyBorder="1" applyAlignment="1">
      <alignment horizontal="center" vertical="center"/>
    </xf>
    <xf numFmtId="164" fontId="2" fillId="4" borderId="0" xfId="0" applyNumberFormat="1" applyFont="1" applyFill="1" applyBorder="1" applyAlignment="1">
      <alignment horizontal="center" vertical="center"/>
    </xf>
    <xf numFmtId="0" fontId="10" fillId="4" borderId="6" xfId="0" applyFont="1" applyFill="1" applyBorder="1" applyAlignment="1" applyProtection="1">
      <alignment horizontal="left" wrapText="1" indent="1"/>
    </xf>
    <xf numFmtId="0" fontId="10" fillId="4" borderId="0" xfId="0" applyFont="1" applyFill="1" applyBorder="1" applyAlignment="1" applyProtection="1">
      <alignment horizontal="left" wrapText="1" indent="1"/>
    </xf>
    <xf numFmtId="0" fontId="10" fillId="4" borderId="5" xfId="0" applyFont="1" applyFill="1" applyBorder="1" applyAlignment="1" applyProtection="1">
      <alignment horizontal="left" wrapText="1" indent="1"/>
    </xf>
    <xf numFmtId="0" fontId="16" fillId="7" borderId="3" xfId="0" applyFont="1" applyFill="1" applyBorder="1" applyAlignment="1" applyProtection="1">
      <alignment horizontal="left" vertical="center" indent="1"/>
    </xf>
    <xf numFmtId="0" fontId="16" fillId="7" borderId="4" xfId="0" applyFont="1" applyFill="1" applyBorder="1" applyAlignment="1" applyProtection="1">
      <alignment horizontal="left" vertical="center" indent="1"/>
    </xf>
    <xf numFmtId="0" fontId="16" fillId="7" borderId="35" xfId="0" applyFont="1" applyFill="1" applyBorder="1" applyAlignment="1" applyProtection="1">
      <alignment horizontal="left" vertical="center" indent="1"/>
    </xf>
    <xf numFmtId="0" fontId="2" fillId="4" borderId="15" xfId="0" applyFont="1" applyFill="1" applyBorder="1" applyAlignment="1" applyProtection="1">
      <alignment horizontal="center" wrapText="1"/>
    </xf>
    <xf numFmtId="0" fontId="2" fillId="4" borderId="16" xfId="0" applyFont="1" applyFill="1" applyBorder="1" applyAlignment="1" applyProtection="1">
      <alignment horizontal="center" wrapText="1"/>
    </xf>
    <xf numFmtId="0" fontId="2" fillId="4" borderId="6" xfId="0" applyFont="1" applyFill="1" applyBorder="1" applyAlignment="1" applyProtection="1">
      <alignment horizontal="center" wrapText="1"/>
    </xf>
    <xf numFmtId="0" fontId="1" fillId="6" borderId="20" xfId="0" applyFont="1" applyFill="1" applyBorder="1" applyAlignment="1" applyProtection="1">
      <alignment horizontal="center" vertical="center" wrapText="1"/>
    </xf>
    <xf numFmtId="0" fontId="1" fillId="6" borderId="11" xfId="0" applyFont="1" applyFill="1" applyBorder="1" applyAlignment="1" applyProtection="1">
      <alignment horizontal="center" vertical="center" wrapText="1"/>
    </xf>
    <xf numFmtId="0" fontId="1" fillId="6" borderId="24" xfId="0" applyFont="1" applyFill="1" applyBorder="1" applyAlignment="1" applyProtection="1">
      <alignment horizontal="center" vertical="center" wrapText="1"/>
    </xf>
    <xf numFmtId="0" fontId="1" fillId="6" borderId="36" xfId="0" applyFont="1" applyFill="1" applyBorder="1" applyAlignment="1" applyProtection="1">
      <alignment horizontal="center" vertical="center" wrapText="1"/>
    </xf>
    <xf numFmtId="0" fontId="5" fillId="11" borderId="12" xfId="0" applyFont="1" applyFill="1" applyBorder="1" applyAlignment="1">
      <alignment horizontal="center" wrapText="1"/>
    </xf>
    <xf numFmtId="0" fontId="5" fillId="11" borderId="1" xfId="0" applyFont="1" applyFill="1" applyBorder="1" applyAlignment="1">
      <alignment horizontal="center" wrapText="1"/>
    </xf>
    <xf numFmtId="0" fontId="5" fillId="11" borderId="6" xfId="0" applyFont="1" applyFill="1" applyBorder="1" applyAlignment="1">
      <alignment horizontal="center" wrapText="1"/>
    </xf>
    <xf numFmtId="0" fontId="8" fillId="3" borderId="0" xfId="0" applyFont="1" applyFill="1" applyBorder="1" applyAlignment="1" applyProtection="1">
      <alignment horizontal="center" wrapText="1"/>
    </xf>
    <xf numFmtId="0" fontId="3" fillId="12" borderId="15" xfId="0" applyNumberFormat="1" applyFont="1" applyFill="1" applyBorder="1" applyAlignment="1" applyProtection="1">
      <alignment horizontal="center" wrapText="1"/>
    </xf>
    <xf numFmtId="0" fontId="3" fillId="12" borderId="16" xfId="0" applyNumberFormat="1" applyFont="1" applyFill="1" applyBorder="1" applyAlignment="1" applyProtection="1">
      <alignment horizontal="center" wrapText="1"/>
    </xf>
    <xf numFmtId="0" fontId="6" fillId="10" borderId="10" xfId="0" applyFont="1" applyFill="1" applyBorder="1" applyAlignment="1" applyProtection="1">
      <alignment horizontal="left" vertical="center" wrapText="1" indent="7"/>
    </xf>
    <xf numFmtId="0" fontId="6" fillId="10" borderId="20" xfId="0" applyFont="1" applyFill="1" applyBorder="1" applyAlignment="1" applyProtection="1">
      <alignment horizontal="left" vertical="center" wrapText="1" indent="7"/>
    </xf>
    <xf numFmtId="0" fontId="6" fillId="10" borderId="6" xfId="0" applyFont="1" applyFill="1" applyBorder="1" applyAlignment="1" applyProtection="1">
      <alignment horizontal="left" vertical="center" wrapText="1" indent="7"/>
    </xf>
    <xf numFmtId="0" fontId="6" fillId="10" borderId="0" xfId="0" applyFont="1" applyFill="1" applyBorder="1" applyAlignment="1" applyProtection="1">
      <alignment horizontal="left" vertical="center" wrapText="1" indent="7"/>
    </xf>
    <xf numFmtId="0" fontId="1" fillId="8" borderId="28" xfId="0" applyNumberFormat="1" applyFont="1" applyFill="1" applyBorder="1" applyAlignment="1" applyProtection="1">
      <alignment horizontal="center" vertical="center" wrapText="1"/>
    </xf>
    <xf numFmtId="0" fontId="1" fillId="8" borderId="13" xfId="0" applyNumberFormat="1" applyFont="1" applyFill="1" applyBorder="1" applyAlignment="1" applyProtection="1">
      <alignment horizontal="center" vertical="center" wrapText="1"/>
    </xf>
    <xf numFmtId="0" fontId="2" fillId="4" borderId="32" xfId="0" applyFont="1" applyFill="1" applyBorder="1" applyAlignment="1" applyProtection="1">
      <alignment horizontal="center" wrapText="1"/>
    </xf>
    <xf numFmtId="0" fontId="2" fillId="4" borderId="2" xfId="0" applyFont="1" applyFill="1" applyBorder="1" applyAlignment="1" applyProtection="1">
      <alignment horizontal="center" wrapText="1"/>
    </xf>
    <xf numFmtId="0" fontId="8" fillId="3" borderId="0" xfId="0" applyFont="1" applyFill="1" applyAlignment="1">
      <alignment horizontal="center" wrapText="1"/>
    </xf>
    <xf numFmtId="0" fontId="10" fillId="4" borderId="6" xfId="0" applyFont="1" applyFill="1" applyBorder="1" applyAlignment="1">
      <alignment horizontal="left" wrapText="1" indent="1"/>
    </xf>
    <xf numFmtId="0" fontId="10" fillId="4" borderId="0" xfId="0" applyFont="1" applyFill="1" applyAlignment="1">
      <alignment horizontal="left" wrapText="1" indent="1"/>
    </xf>
    <xf numFmtId="0" fontId="10" fillId="4" borderId="5" xfId="0" applyFont="1" applyFill="1" applyBorder="1" applyAlignment="1">
      <alignment horizontal="left" wrapText="1" indent="1"/>
    </xf>
    <xf numFmtId="0" fontId="16" fillId="7" borderId="3" xfId="0" applyFont="1" applyFill="1" applyBorder="1" applyAlignment="1">
      <alignment horizontal="left" vertical="center" indent="1"/>
    </xf>
    <xf numFmtId="0" fontId="16" fillId="7" borderId="4" xfId="0" applyFont="1" applyFill="1" applyBorder="1" applyAlignment="1">
      <alignment horizontal="left" vertical="center" indent="1"/>
    </xf>
    <xf numFmtId="0" fontId="16" fillId="7" borderId="35" xfId="0" applyFont="1" applyFill="1" applyBorder="1" applyAlignment="1">
      <alignment horizontal="left" vertical="center" indent="1"/>
    </xf>
    <xf numFmtId="0" fontId="2" fillId="4" borderId="15" xfId="0" applyFont="1" applyFill="1" applyBorder="1" applyAlignment="1">
      <alignment horizontal="center" wrapText="1"/>
    </xf>
    <xf numFmtId="0" fontId="2" fillId="4" borderId="16" xfId="0" applyFont="1" applyFill="1" applyBorder="1" applyAlignment="1">
      <alignment horizontal="center" wrapText="1"/>
    </xf>
    <xf numFmtId="0" fontId="6" fillId="10" borderId="10" xfId="0" applyFont="1" applyFill="1" applyBorder="1" applyAlignment="1">
      <alignment horizontal="left" vertical="center" wrapText="1" indent="7"/>
    </xf>
    <xf numFmtId="0" fontId="6" fillId="10" borderId="20" xfId="0" applyFont="1" applyFill="1" applyBorder="1" applyAlignment="1">
      <alignment horizontal="left" vertical="center" wrapText="1" indent="7"/>
    </xf>
    <xf numFmtId="0" fontId="6" fillId="10" borderId="6" xfId="0" applyFont="1" applyFill="1" applyBorder="1" applyAlignment="1">
      <alignment horizontal="left" vertical="center" wrapText="1" indent="7"/>
    </xf>
    <xf numFmtId="0" fontId="6" fillId="10" borderId="0" xfId="0" applyFont="1" applyFill="1" applyAlignment="1">
      <alignment horizontal="left" vertical="center" wrapText="1" indent="7"/>
    </xf>
    <xf numFmtId="0" fontId="2" fillId="4" borderId="6" xfId="0" applyFont="1" applyFill="1" applyBorder="1" applyAlignment="1">
      <alignment horizontal="center" wrapText="1"/>
    </xf>
    <xf numFmtId="0" fontId="1" fillId="8" borderId="2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3" fillId="12" borderId="15" xfId="0" applyFont="1" applyFill="1" applyBorder="1" applyAlignment="1">
      <alignment horizontal="center" wrapText="1"/>
    </xf>
    <xf numFmtId="0" fontId="3" fillId="12" borderId="16" xfId="0" applyFont="1" applyFill="1" applyBorder="1" applyAlignment="1">
      <alignment horizontal="center" wrapText="1"/>
    </xf>
    <xf numFmtId="0" fontId="1" fillId="6" borderId="2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6" borderId="24" xfId="0" applyFont="1" applyFill="1" applyBorder="1" applyAlignment="1">
      <alignment horizontal="center" vertical="center" wrapText="1"/>
    </xf>
    <xf numFmtId="0" fontId="1" fillId="6" borderId="3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DF1E9"/>
      <color rgb="FFFEF8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E0C08-B998-4867-B375-B20363042E0A}">
  <dimension ref="B1:AF83"/>
  <sheetViews>
    <sheetView zoomScaleNormal="100" workbookViewId="0">
      <pane ySplit="9" topLeftCell="A10" activePane="bottomLeft" state="frozen"/>
      <selection pane="bottomLeft" activeCell="J4" sqref="J4"/>
    </sheetView>
  </sheetViews>
  <sheetFormatPr defaultColWidth="9.1796875" defaultRowHeight="14.5" x14ac:dyDescent="0.35"/>
  <cols>
    <col min="1" max="1" width="2.1796875" style="1" customWidth="1"/>
    <col min="2" max="2" width="18.26953125" style="2" customWidth="1"/>
    <col min="3" max="3" width="12.26953125" style="2" customWidth="1"/>
    <col min="4" max="4" width="16.7265625" style="1" customWidth="1"/>
    <col min="5" max="5" width="13.7265625" style="2" customWidth="1"/>
    <col min="6" max="11" width="11.54296875" style="2" customWidth="1"/>
    <col min="12" max="21" width="9.1796875" style="1"/>
    <col min="22" max="23" width="9.1796875" style="1" customWidth="1"/>
    <col min="24" max="31" width="9.1796875" style="1"/>
    <col min="32" max="32" width="9.1796875" style="1" hidden="1" customWidth="1"/>
    <col min="33" max="16384" width="9.1796875" style="1"/>
  </cols>
  <sheetData>
    <row r="1" spans="2:32" ht="11.25" customHeight="1" thickBot="1" x14ac:dyDescent="0.4">
      <c r="B1" s="1"/>
      <c r="C1" s="1"/>
      <c r="E1" s="1"/>
      <c r="F1" s="1"/>
      <c r="G1" s="1"/>
      <c r="H1" s="1"/>
      <c r="I1" s="1"/>
    </row>
    <row r="2" spans="2:32" ht="42.75" customHeight="1" thickTop="1" thickBot="1" x14ac:dyDescent="0.4">
      <c r="B2" s="173" t="s">
        <v>76</v>
      </c>
      <c r="C2" s="174"/>
      <c r="D2" s="174"/>
      <c r="E2" s="174"/>
      <c r="F2" s="174"/>
      <c r="G2" s="174"/>
      <c r="H2" s="174"/>
      <c r="I2" s="174"/>
      <c r="J2" s="174"/>
      <c r="K2" s="175"/>
      <c r="AF2" s="11"/>
    </row>
    <row r="3" spans="2:32" ht="9" customHeight="1" thickTop="1" thickBot="1" x14ac:dyDescent="0.4">
      <c r="B3" s="58"/>
      <c r="C3" s="59"/>
      <c r="D3" s="176" t="s">
        <v>77</v>
      </c>
      <c r="E3" s="195" t="s">
        <v>111</v>
      </c>
      <c r="F3" s="189" t="s">
        <v>7</v>
      </c>
      <c r="G3" s="190"/>
      <c r="H3" s="190"/>
      <c r="I3" s="190"/>
      <c r="J3" s="60"/>
      <c r="K3" s="61"/>
      <c r="AF3" s="11">
        <v>3.5</v>
      </c>
    </row>
    <row r="4" spans="2:32" ht="36.75" customHeight="1" thickTop="1" thickBot="1" x14ac:dyDescent="0.4">
      <c r="B4" s="178" t="s">
        <v>42</v>
      </c>
      <c r="C4" s="177" t="s">
        <v>5</v>
      </c>
      <c r="D4" s="177"/>
      <c r="E4" s="196"/>
      <c r="F4" s="191"/>
      <c r="G4" s="192"/>
      <c r="H4" s="192"/>
      <c r="I4" s="192"/>
      <c r="J4" s="57">
        <v>4</v>
      </c>
      <c r="K4" s="62"/>
      <c r="V4" s="11"/>
      <c r="AF4" s="11">
        <v>4</v>
      </c>
    </row>
    <row r="5" spans="2:32" ht="21.75" customHeight="1" thickTop="1" thickBot="1" x14ac:dyDescent="0.4">
      <c r="B5" s="178"/>
      <c r="C5" s="177"/>
      <c r="D5" s="177"/>
      <c r="E5" s="196"/>
      <c r="F5" s="191"/>
      <c r="G5" s="192"/>
      <c r="H5" s="192"/>
      <c r="I5" s="192"/>
      <c r="J5" s="63" t="s">
        <v>1</v>
      </c>
      <c r="K5" s="62"/>
      <c r="V5" s="11"/>
      <c r="AF5" s="11">
        <v>4.5</v>
      </c>
    </row>
    <row r="6" spans="2:32" ht="19.5" customHeight="1" thickTop="1" x14ac:dyDescent="0.35">
      <c r="B6" s="178"/>
      <c r="C6" s="177"/>
      <c r="D6" s="177"/>
      <c r="E6" s="196"/>
      <c r="F6" s="193" t="s">
        <v>4</v>
      </c>
      <c r="G6" s="194"/>
      <c r="H6" s="194"/>
      <c r="I6" s="187" t="s">
        <v>6</v>
      </c>
      <c r="J6" s="179" t="s">
        <v>44</v>
      </c>
      <c r="K6" s="180"/>
      <c r="V6" s="11"/>
      <c r="AF6" s="11">
        <v>5</v>
      </c>
    </row>
    <row r="7" spans="2:32" ht="16.5" customHeight="1" x14ac:dyDescent="0.35">
      <c r="B7" s="178"/>
      <c r="C7" s="177"/>
      <c r="D7" s="177"/>
      <c r="E7" s="196"/>
      <c r="F7" s="185" t="s">
        <v>79</v>
      </c>
      <c r="G7" s="183" t="s">
        <v>80</v>
      </c>
      <c r="H7" s="186" t="s">
        <v>43</v>
      </c>
      <c r="I7" s="188"/>
      <c r="J7" s="181"/>
      <c r="K7" s="182"/>
      <c r="AF7" s="11">
        <v>5.5</v>
      </c>
    </row>
    <row r="8" spans="2:32" ht="15" customHeight="1" x14ac:dyDescent="0.35">
      <c r="B8" s="178"/>
      <c r="C8" s="177"/>
      <c r="D8" s="177"/>
      <c r="E8" s="196"/>
      <c r="F8" s="185"/>
      <c r="G8" s="184"/>
      <c r="H8" s="186"/>
      <c r="I8" s="188"/>
      <c r="J8" s="64" t="s">
        <v>0</v>
      </c>
      <c r="K8" s="65" t="s">
        <v>68</v>
      </c>
      <c r="V8" s="11"/>
      <c r="AF8" s="11">
        <v>6</v>
      </c>
    </row>
    <row r="9" spans="2:32" ht="14.25" customHeight="1" thickBot="1" x14ac:dyDescent="0.4">
      <c r="B9" s="77"/>
      <c r="C9" s="78"/>
      <c r="D9" s="78"/>
      <c r="E9" s="79"/>
      <c r="F9" s="80"/>
      <c r="G9" s="81"/>
      <c r="H9" s="82"/>
      <c r="I9" s="83"/>
      <c r="J9" s="84"/>
      <c r="K9" s="85" t="s">
        <v>69</v>
      </c>
    </row>
    <row r="10" spans="2:32" ht="18" customHeight="1" thickTop="1" x14ac:dyDescent="0.35">
      <c r="B10" s="37" t="s">
        <v>45</v>
      </c>
      <c r="C10" s="38">
        <v>4.4999999999999998E-2</v>
      </c>
      <c r="D10" s="86">
        <v>8.2696235751145097E-2</v>
      </c>
      <c r="E10" s="39" t="s">
        <v>2</v>
      </c>
      <c r="F10" s="40">
        <f>C10*$J$4</f>
        <v>0.18</v>
      </c>
      <c r="G10" s="41">
        <v>0.14000000000000001</v>
      </c>
      <c r="H10" s="42">
        <f t="shared" ref="H10:H41" si="0">F10-G10</f>
        <v>3.999999999999998E-2</v>
      </c>
      <c r="I10" s="43">
        <v>0.16</v>
      </c>
      <c r="J10" s="44">
        <f>H10+I10</f>
        <v>0.19999999999999998</v>
      </c>
      <c r="K10" s="45">
        <f>14*J10</f>
        <v>2.8</v>
      </c>
      <c r="N10" s="20"/>
      <c r="V10" s="11"/>
    </row>
    <row r="11" spans="2:32" ht="18" customHeight="1" x14ac:dyDescent="0.35">
      <c r="B11" s="16" t="s">
        <v>46</v>
      </c>
      <c r="C11" s="34">
        <v>0.04</v>
      </c>
      <c r="D11" s="87">
        <v>6.9146436974877296E-2</v>
      </c>
      <c r="E11" s="17" t="s">
        <v>2</v>
      </c>
      <c r="F11" s="23">
        <f t="shared" ref="F11:F41" si="1">C11*$J$4</f>
        <v>0.16</v>
      </c>
      <c r="G11" s="24">
        <v>0.12</v>
      </c>
      <c r="H11" s="18">
        <f t="shared" si="0"/>
        <v>4.0000000000000008E-2</v>
      </c>
      <c r="I11" s="19">
        <v>0.16</v>
      </c>
      <c r="J11" s="54">
        <f>H11+I11</f>
        <v>0.2</v>
      </c>
      <c r="K11" s="55">
        <f>14*J11</f>
        <v>2.8000000000000003</v>
      </c>
      <c r="V11" s="11"/>
    </row>
    <row r="12" spans="2:32" ht="18" customHeight="1" x14ac:dyDescent="0.35">
      <c r="B12" s="46" t="s">
        <v>47</v>
      </c>
      <c r="C12" s="47">
        <v>0.04</v>
      </c>
      <c r="D12" s="88">
        <v>4.8384280027083088E-2</v>
      </c>
      <c r="E12" s="48" t="s">
        <v>2</v>
      </c>
      <c r="F12" s="49">
        <f t="shared" si="1"/>
        <v>0.16</v>
      </c>
      <c r="G12" s="50">
        <v>0.12</v>
      </c>
      <c r="H12" s="51">
        <f t="shared" si="0"/>
        <v>4.0000000000000008E-2</v>
      </c>
      <c r="I12" s="52">
        <v>0.16</v>
      </c>
      <c r="J12" s="44">
        <f t="shared" ref="J12:J67" si="2">H12+I12</f>
        <v>0.2</v>
      </c>
      <c r="K12" s="53">
        <f t="shared" ref="K12:K67" si="3">14*J12</f>
        <v>2.8000000000000003</v>
      </c>
      <c r="V12" s="11"/>
    </row>
    <row r="13" spans="2:32" ht="18" customHeight="1" x14ac:dyDescent="0.35">
      <c r="B13" s="12" t="s">
        <v>48</v>
      </c>
      <c r="C13" s="33">
        <v>0.04</v>
      </c>
      <c r="D13" s="89">
        <v>6.0052432743587E-2</v>
      </c>
      <c r="E13" s="13" t="s">
        <v>2</v>
      </c>
      <c r="F13" s="21">
        <f t="shared" si="1"/>
        <v>0.16</v>
      </c>
      <c r="G13" s="22">
        <v>0.12</v>
      </c>
      <c r="H13" s="14">
        <f t="shared" si="0"/>
        <v>4.0000000000000008E-2</v>
      </c>
      <c r="I13" s="15">
        <v>0.16</v>
      </c>
      <c r="J13" s="54">
        <f t="shared" si="2"/>
        <v>0.2</v>
      </c>
      <c r="K13" s="55">
        <f t="shared" si="3"/>
        <v>2.8000000000000003</v>
      </c>
      <c r="V13" s="11"/>
    </row>
    <row r="14" spans="2:32" ht="18" customHeight="1" x14ac:dyDescent="0.35">
      <c r="B14" s="46" t="s">
        <v>49</v>
      </c>
      <c r="C14" s="47">
        <v>0.04</v>
      </c>
      <c r="D14" s="88">
        <v>8.2586749969810969E-2</v>
      </c>
      <c r="E14" s="48" t="s">
        <v>2</v>
      </c>
      <c r="F14" s="49">
        <f t="shared" si="1"/>
        <v>0.16</v>
      </c>
      <c r="G14" s="50">
        <v>0.08</v>
      </c>
      <c r="H14" s="51">
        <f t="shared" si="0"/>
        <v>0.08</v>
      </c>
      <c r="I14" s="52">
        <v>0.16</v>
      </c>
      <c r="J14" s="44">
        <f t="shared" si="2"/>
        <v>0.24</v>
      </c>
      <c r="K14" s="53">
        <f t="shared" si="3"/>
        <v>3.36</v>
      </c>
      <c r="V14" s="11"/>
    </row>
    <row r="15" spans="2:32" ht="18" customHeight="1" x14ac:dyDescent="0.35">
      <c r="B15" s="12" t="s">
        <v>50</v>
      </c>
      <c r="C15" s="33">
        <v>4.1250000000000002E-2</v>
      </c>
      <c r="D15" s="89">
        <v>4.7195363600730074E-2</v>
      </c>
      <c r="E15" s="13" t="s">
        <v>2</v>
      </c>
      <c r="F15" s="21">
        <f t="shared" si="1"/>
        <v>0.16500000000000001</v>
      </c>
      <c r="G15" s="22">
        <v>0.08</v>
      </c>
      <c r="H15" s="14">
        <f t="shared" si="0"/>
        <v>8.5000000000000006E-2</v>
      </c>
      <c r="I15" s="15">
        <v>0.16</v>
      </c>
      <c r="J15" s="54">
        <f t="shared" si="2"/>
        <v>0.245</v>
      </c>
      <c r="K15" s="55">
        <f t="shared" si="3"/>
        <v>3.4299999999999997</v>
      </c>
      <c r="V15" s="11"/>
    </row>
    <row r="16" spans="2:32" ht="18" customHeight="1" x14ac:dyDescent="0.35">
      <c r="B16" s="46" t="s">
        <v>51</v>
      </c>
      <c r="C16" s="47">
        <v>4.7500000000000001E-2</v>
      </c>
      <c r="D16" s="88">
        <v>4.2829365256234188E-2</v>
      </c>
      <c r="E16" s="48" t="s">
        <v>2</v>
      </c>
      <c r="F16" s="49">
        <f t="shared" si="1"/>
        <v>0.19</v>
      </c>
      <c r="G16" s="50">
        <v>0.1</v>
      </c>
      <c r="H16" s="51">
        <f t="shared" si="0"/>
        <v>0.09</v>
      </c>
      <c r="I16" s="52">
        <v>0.16</v>
      </c>
      <c r="J16" s="44">
        <f t="shared" si="2"/>
        <v>0.25</v>
      </c>
      <c r="K16" s="53">
        <f t="shared" si="3"/>
        <v>3.5</v>
      </c>
      <c r="V16" s="11"/>
    </row>
    <row r="17" spans="2:22" ht="18" customHeight="1" x14ac:dyDescent="0.35">
      <c r="B17" s="12" t="s">
        <v>52</v>
      </c>
      <c r="C17" s="33">
        <v>0.04</v>
      </c>
      <c r="D17" s="89">
        <v>6.733650489701247E-2</v>
      </c>
      <c r="E17" s="13" t="s">
        <v>2</v>
      </c>
      <c r="F17" s="21">
        <f t="shared" si="1"/>
        <v>0.16</v>
      </c>
      <c r="G17" s="22">
        <v>0.12</v>
      </c>
      <c r="H17" s="14">
        <f t="shared" si="0"/>
        <v>4.0000000000000008E-2</v>
      </c>
      <c r="I17" s="15">
        <v>0.16</v>
      </c>
      <c r="J17" s="54">
        <f t="shared" si="2"/>
        <v>0.2</v>
      </c>
      <c r="K17" s="55">
        <f t="shared" si="3"/>
        <v>2.8000000000000003</v>
      </c>
      <c r="V17" s="11"/>
    </row>
    <row r="18" spans="2:22" ht="18" customHeight="1" x14ac:dyDescent="0.35">
      <c r="B18" s="46" t="s">
        <v>53</v>
      </c>
      <c r="C18" s="47">
        <v>0.04</v>
      </c>
      <c r="D18" s="88">
        <v>0.10047811315443625</v>
      </c>
      <c r="E18" s="48" t="s">
        <v>2</v>
      </c>
      <c r="F18" s="49">
        <f t="shared" si="1"/>
        <v>0.16</v>
      </c>
      <c r="G18" s="50">
        <v>0.12</v>
      </c>
      <c r="H18" s="51">
        <f t="shared" si="0"/>
        <v>4.0000000000000008E-2</v>
      </c>
      <c r="I18" s="52">
        <v>0.16</v>
      </c>
      <c r="J18" s="44">
        <f t="shared" si="2"/>
        <v>0.2</v>
      </c>
      <c r="K18" s="53">
        <f t="shared" si="3"/>
        <v>2.8000000000000003</v>
      </c>
      <c r="V18" s="11"/>
    </row>
    <row r="19" spans="2:22" ht="18" customHeight="1" x14ac:dyDescent="0.35">
      <c r="B19" s="12" t="s">
        <v>54</v>
      </c>
      <c r="C19" s="33">
        <v>0.04</v>
      </c>
      <c r="D19" s="89">
        <v>4.8641248974655125E-2</v>
      </c>
      <c r="E19" s="13" t="s">
        <v>2</v>
      </c>
      <c r="F19" s="21">
        <f t="shared" si="1"/>
        <v>0.16</v>
      </c>
      <c r="G19" s="22">
        <v>0.08</v>
      </c>
      <c r="H19" s="14">
        <f t="shared" si="0"/>
        <v>0.08</v>
      </c>
      <c r="I19" s="15">
        <v>0.16</v>
      </c>
      <c r="J19" s="54">
        <f t="shared" si="2"/>
        <v>0.24</v>
      </c>
      <c r="K19" s="55">
        <f t="shared" si="3"/>
        <v>3.36</v>
      </c>
      <c r="V19" s="11"/>
    </row>
    <row r="20" spans="2:22" ht="18" customHeight="1" x14ac:dyDescent="0.35">
      <c r="B20" s="46" t="s">
        <v>55</v>
      </c>
      <c r="C20" s="47">
        <v>4.6249999999999999E-2</v>
      </c>
      <c r="D20" s="88">
        <v>4.2645685891226061E-2</v>
      </c>
      <c r="E20" s="48" t="s">
        <v>2</v>
      </c>
      <c r="F20" s="49">
        <f t="shared" si="1"/>
        <v>0.185</v>
      </c>
      <c r="G20" s="50">
        <v>0.13</v>
      </c>
      <c r="H20" s="51">
        <f t="shared" si="0"/>
        <v>5.4999999999999993E-2</v>
      </c>
      <c r="I20" s="52">
        <v>0.16</v>
      </c>
      <c r="J20" s="44">
        <f t="shared" si="2"/>
        <v>0.215</v>
      </c>
      <c r="K20" s="53">
        <f t="shared" si="3"/>
        <v>3.01</v>
      </c>
      <c r="V20" s="11"/>
    </row>
    <row r="21" spans="2:22" ht="18" customHeight="1" x14ac:dyDescent="0.35">
      <c r="B21" s="12" t="s">
        <v>56</v>
      </c>
      <c r="C21" s="33">
        <v>0.04</v>
      </c>
      <c r="D21" s="89">
        <v>4.5970912546160925E-2</v>
      </c>
      <c r="E21" s="13" t="s">
        <v>2</v>
      </c>
      <c r="F21" s="21">
        <f t="shared" si="1"/>
        <v>0.16</v>
      </c>
      <c r="G21" s="22">
        <v>0.12</v>
      </c>
      <c r="H21" s="14">
        <f t="shared" si="0"/>
        <v>4.0000000000000008E-2</v>
      </c>
      <c r="I21" s="15">
        <v>0.16</v>
      </c>
      <c r="J21" s="54">
        <f t="shared" si="2"/>
        <v>0.2</v>
      </c>
      <c r="K21" s="55">
        <f t="shared" si="3"/>
        <v>2.8000000000000003</v>
      </c>
      <c r="V21" s="11"/>
    </row>
    <row r="22" spans="2:22" ht="18" customHeight="1" x14ac:dyDescent="0.35">
      <c r="B22" s="46" t="s">
        <v>57</v>
      </c>
      <c r="C22" s="47">
        <v>4.7500000000000001E-2</v>
      </c>
      <c r="D22" s="88">
        <v>6.5613676018773867E-2</v>
      </c>
      <c r="E22" s="48" t="s">
        <v>2</v>
      </c>
      <c r="F22" s="49">
        <f t="shared" si="1"/>
        <v>0.19</v>
      </c>
      <c r="G22" s="50">
        <v>0.14000000000000001</v>
      </c>
      <c r="H22" s="51">
        <f t="shared" si="0"/>
        <v>4.9999999999999989E-2</v>
      </c>
      <c r="I22" s="52">
        <v>0.16</v>
      </c>
      <c r="J22" s="44">
        <f t="shared" si="2"/>
        <v>0.21</v>
      </c>
      <c r="K22" s="53">
        <f t="shared" si="3"/>
        <v>2.94</v>
      </c>
      <c r="V22" s="11"/>
    </row>
    <row r="23" spans="2:22" ht="18" customHeight="1" x14ac:dyDescent="0.35">
      <c r="B23" s="12" t="s">
        <v>58</v>
      </c>
      <c r="C23" s="33">
        <v>0.04</v>
      </c>
      <c r="D23" s="89">
        <v>5.6654348507665889E-2</v>
      </c>
      <c r="E23" s="13" t="s">
        <v>2</v>
      </c>
      <c r="F23" s="21">
        <f t="shared" si="1"/>
        <v>0.16</v>
      </c>
      <c r="G23" s="22">
        <v>0.12</v>
      </c>
      <c r="H23" s="14">
        <f t="shared" si="0"/>
        <v>4.0000000000000008E-2</v>
      </c>
      <c r="I23" s="15">
        <v>0.16</v>
      </c>
      <c r="J23" s="54">
        <f t="shared" si="2"/>
        <v>0.2</v>
      </c>
      <c r="K23" s="55">
        <f t="shared" si="3"/>
        <v>2.8000000000000003</v>
      </c>
      <c r="V23" s="11"/>
    </row>
    <row r="24" spans="2:22" ht="18" customHeight="1" x14ac:dyDescent="0.35">
      <c r="B24" s="46" t="s">
        <v>59</v>
      </c>
      <c r="C24" s="47">
        <v>0.04</v>
      </c>
      <c r="D24" s="88">
        <v>8.7046662474959374E-2</v>
      </c>
      <c r="E24" s="48" t="s">
        <v>2</v>
      </c>
      <c r="F24" s="49">
        <f t="shared" si="1"/>
        <v>0.16</v>
      </c>
      <c r="G24" s="50">
        <v>0.12</v>
      </c>
      <c r="H24" s="51">
        <f t="shared" si="0"/>
        <v>4.0000000000000008E-2</v>
      </c>
      <c r="I24" s="52">
        <v>0.16</v>
      </c>
      <c r="J24" s="44">
        <f t="shared" si="2"/>
        <v>0.2</v>
      </c>
      <c r="K24" s="53">
        <f t="shared" si="3"/>
        <v>2.8000000000000003</v>
      </c>
      <c r="V24" s="11"/>
    </row>
    <row r="25" spans="2:22" ht="18" customHeight="1" x14ac:dyDescent="0.35">
      <c r="B25" s="12" t="s">
        <v>60</v>
      </c>
      <c r="C25" s="33">
        <v>4.3749999999999997E-2</v>
      </c>
      <c r="D25" s="89">
        <v>6.6144618008891598E-2</v>
      </c>
      <c r="E25" s="13" t="s">
        <v>2</v>
      </c>
      <c r="F25" s="21">
        <f t="shared" si="1"/>
        <v>0.17499999999999999</v>
      </c>
      <c r="G25" s="22">
        <v>0.08</v>
      </c>
      <c r="H25" s="14">
        <f t="shared" si="0"/>
        <v>9.4999999999999987E-2</v>
      </c>
      <c r="I25" s="15">
        <v>0.16</v>
      </c>
      <c r="J25" s="54">
        <f t="shared" si="2"/>
        <v>0.255</v>
      </c>
      <c r="K25" s="55">
        <f t="shared" si="3"/>
        <v>3.5700000000000003</v>
      </c>
      <c r="V25" s="11"/>
    </row>
    <row r="26" spans="2:22" ht="18" customHeight="1" x14ac:dyDescent="0.35">
      <c r="B26" s="46" t="s">
        <v>61</v>
      </c>
      <c r="C26" s="47">
        <v>4.3749999999999997E-2</v>
      </c>
      <c r="D26" s="88">
        <v>3.4465211704371466E-2</v>
      </c>
      <c r="E26" s="48" t="s">
        <v>2</v>
      </c>
      <c r="F26" s="49">
        <f t="shared" si="1"/>
        <v>0.17499999999999999</v>
      </c>
      <c r="G26" s="50">
        <v>0.08</v>
      </c>
      <c r="H26" s="51">
        <f t="shared" si="0"/>
        <v>9.4999999999999987E-2</v>
      </c>
      <c r="I26" s="52">
        <v>0.16</v>
      </c>
      <c r="J26" s="44">
        <f t="shared" si="2"/>
        <v>0.255</v>
      </c>
      <c r="K26" s="53">
        <f t="shared" si="3"/>
        <v>3.5700000000000003</v>
      </c>
      <c r="V26" s="11"/>
    </row>
    <row r="27" spans="2:22" ht="18" customHeight="1" x14ac:dyDescent="0.35">
      <c r="B27" s="12" t="s">
        <v>62</v>
      </c>
      <c r="C27" s="33">
        <v>0.03</v>
      </c>
      <c r="D27" s="89">
        <v>6.3842757118198715E-2</v>
      </c>
      <c r="E27" s="13" t="s">
        <v>2</v>
      </c>
      <c r="F27" s="21">
        <f t="shared" si="1"/>
        <v>0.12</v>
      </c>
      <c r="G27" s="22">
        <v>0.06</v>
      </c>
      <c r="H27" s="14">
        <f t="shared" si="0"/>
        <v>0.06</v>
      </c>
      <c r="I27" s="15">
        <v>0.16</v>
      </c>
      <c r="J27" s="54">
        <f t="shared" si="2"/>
        <v>0.22</v>
      </c>
      <c r="K27" s="55">
        <f t="shared" si="3"/>
        <v>3.08</v>
      </c>
      <c r="V27" s="11"/>
    </row>
    <row r="28" spans="2:22" ht="18" customHeight="1" x14ac:dyDescent="0.35">
      <c r="B28" s="46" t="s">
        <v>63</v>
      </c>
      <c r="C28" s="47">
        <v>0.04</v>
      </c>
      <c r="D28" s="88">
        <v>6.2969163977151896E-2</v>
      </c>
      <c r="E28" s="48" t="s">
        <v>2</v>
      </c>
      <c r="F28" s="49">
        <f t="shared" si="1"/>
        <v>0.16</v>
      </c>
      <c r="G28" s="50">
        <v>0.08</v>
      </c>
      <c r="H28" s="51">
        <f t="shared" si="0"/>
        <v>0.08</v>
      </c>
      <c r="I28" s="52">
        <v>0.16</v>
      </c>
      <c r="J28" s="44">
        <f t="shared" si="2"/>
        <v>0.24</v>
      </c>
      <c r="K28" s="53">
        <f t="shared" si="3"/>
        <v>3.36</v>
      </c>
      <c r="M28" s="3"/>
    </row>
    <row r="29" spans="2:22" ht="18" customHeight="1" x14ac:dyDescent="0.35">
      <c r="B29" s="12" t="s">
        <v>64</v>
      </c>
      <c r="C29" s="33">
        <v>4.6249999999999999E-2</v>
      </c>
      <c r="D29" s="89">
        <v>4.4343821143677999E-2</v>
      </c>
      <c r="E29" s="13" t="s">
        <v>2</v>
      </c>
      <c r="F29" s="21">
        <f t="shared" si="1"/>
        <v>0.185</v>
      </c>
      <c r="G29" s="22">
        <v>0.13</v>
      </c>
      <c r="H29" s="14">
        <f t="shared" si="0"/>
        <v>5.4999999999999993E-2</v>
      </c>
      <c r="I29" s="15">
        <v>0.16</v>
      </c>
      <c r="J29" s="54">
        <f t="shared" si="2"/>
        <v>0.215</v>
      </c>
      <c r="K29" s="55">
        <f t="shared" si="3"/>
        <v>3.01</v>
      </c>
      <c r="M29" s="3"/>
    </row>
    <row r="30" spans="2:22" ht="18" customHeight="1" x14ac:dyDescent="0.35">
      <c r="B30" s="46" t="s">
        <v>65</v>
      </c>
      <c r="C30" s="47">
        <v>0.04</v>
      </c>
      <c r="D30" s="88">
        <v>6.4565879797443479E-2</v>
      </c>
      <c r="E30" s="48" t="s">
        <v>2</v>
      </c>
      <c r="F30" s="49">
        <f t="shared" si="1"/>
        <v>0.16</v>
      </c>
      <c r="G30" s="50">
        <v>0.08</v>
      </c>
      <c r="H30" s="51">
        <f t="shared" si="0"/>
        <v>0.08</v>
      </c>
      <c r="I30" s="52">
        <v>0.16</v>
      </c>
      <c r="J30" s="44">
        <f t="shared" si="2"/>
        <v>0.24</v>
      </c>
      <c r="K30" s="53">
        <f t="shared" si="3"/>
        <v>3.36</v>
      </c>
      <c r="M30" s="3"/>
    </row>
    <row r="31" spans="2:22" ht="18" customHeight="1" x14ac:dyDescent="0.35">
      <c r="B31" s="16" t="s">
        <v>66</v>
      </c>
      <c r="C31" s="34">
        <v>0.04</v>
      </c>
      <c r="D31" s="87">
        <v>7.4558315005942302E-2</v>
      </c>
      <c r="E31" s="17" t="s">
        <v>2</v>
      </c>
      <c r="F31" s="23">
        <f t="shared" si="1"/>
        <v>0.16</v>
      </c>
      <c r="G31" s="24">
        <v>0.08</v>
      </c>
      <c r="H31" s="18">
        <f t="shared" si="0"/>
        <v>0.08</v>
      </c>
      <c r="I31" s="19">
        <v>0.16</v>
      </c>
      <c r="J31" s="54">
        <f t="shared" si="2"/>
        <v>0.24</v>
      </c>
      <c r="K31" s="55">
        <f t="shared" si="3"/>
        <v>3.36</v>
      </c>
      <c r="M31" s="3"/>
    </row>
    <row r="32" spans="2:22" ht="18" customHeight="1" x14ac:dyDescent="0.35">
      <c r="B32" s="46" t="s">
        <v>67</v>
      </c>
      <c r="C32" s="47">
        <v>4.3749999999999997E-2</v>
      </c>
      <c r="D32" s="88">
        <v>3.4549254345604699E-2</v>
      </c>
      <c r="E32" s="48" t="s">
        <v>2</v>
      </c>
      <c r="F32" s="49">
        <f t="shared" si="1"/>
        <v>0.17499999999999999</v>
      </c>
      <c r="G32" s="50">
        <v>0.12</v>
      </c>
      <c r="H32" s="51">
        <f t="shared" si="0"/>
        <v>5.4999999999999993E-2</v>
      </c>
      <c r="I32" s="52">
        <v>0.16</v>
      </c>
      <c r="J32" s="44">
        <f t="shared" si="2"/>
        <v>0.215</v>
      </c>
      <c r="K32" s="53">
        <f t="shared" si="3"/>
        <v>3.01</v>
      </c>
      <c r="M32" s="3"/>
    </row>
    <row r="33" spans="2:13" ht="18" customHeight="1" x14ac:dyDescent="0.35">
      <c r="B33" s="12" t="s">
        <v>38</v>
      </c>
      <c r="C33" s="33">
        <v>0.04</v>
      </c>
      <c r="D33" s="89">
        <v>5.4322492506347866E-2</v>
      </c>
      <c r="E33" s="13" t="s">
        <v>2</v>
      </c>
      <c r="F33" s="21">
        <f t="shared" si="1"/>
        <v>0.16</v>
      </c>
      <c r="G33" s="22">
        <v>0.08</v>
      </c>
      <c r="H33" s="14">
        <f t="shared" si="0"/>
        <v>0.08</v>
      </c>
      <c r="I33" s="15">
        <v>0.16</v>
      </c>
      <c r="J33" s="54">
        <f t="shared" si="2"/>
        <v>0.24</v>
      </c>
      <c r="K33" s="55">
        <f t="shared" si="3"/>
        <v>3.36</v>
      </c>
      <c r="M33" s="3"/>
    </row>
    <row r="34" spans="2:13" ht="18" customHeight="1" x14ac:dyDescent="0.35">
      <c r="B34" s="46" t="s">
        <v>8</v>
      </c>
      <c r="C34" s="47">
        <v>0.04</v>
      </c>
      <c r="D34" s="88">
        <v>4.3491038331920459E-2</v>
      </c>
      <c r="E34" s="48" t="s">
        <v>3</v>
      </c>
      <c r="F34" s="49">
        <f>C34*$J$4</f>
        <v>0.16</v>
      </c>
      <c r="G34" s="50">
        <f>F34</f>
        <v>0.16</v>
      </c>
      <c r="H34" s="51">
        <f t="shared" si="0"/>
        <v>0</v>
      </c>
      <c r="I34" s="52">
        <v>0.16</v>
      </c>
      <c r="J34" s="44">
        <f t="shared" si="2"/>
        <v>0.16</v>
      </c>
      <c r="K34" s="53">
        <f t="shared" si="3"/>
        <v>2.2400000000000002</v>
      </c>
      <c r="M34" s="3"/>
    </row>
    <row r="35" spans="2:13" ht="18" customHeight="1" x14ac:dyDescent="0.35">
      <c r="B35" s="12" t="s">
        <v>9</v>
      </c>
      <c r="C35" s="33">
        <v>0.04</v>
      </c>
      <c r="D35" s="89">
        <v>5.9521137621775834E-2</v>
      </c>
      <c r="E35" s="13" t="s">
        <v>3</v>
      </c>
      <c r="F35" s="21">
        <f t="shared" si="1"/>
        <v>0.16</v>
      </c>
      <c r="G35" s="22">
        <f t="shared" ref="G35:G50" si="4">F35</f>
        <v>0.16</v>
      </c>
      <c r="H35" s="14">
        <f t="shared" si="0"/>
        <v>0</v>
      </c>
      <c r="I35" s="15">
        <v>0.16</v>
      </c>
      <c r="J35" s="54">
        <f t="shared" si="2"/>
        <v>0.16</v>
      </c>
      <c r="K35" s="55">
        <f t="shared" si="3"/>
        <v>2.2400000000000002</v>
      </c>
      <c r="M35" s="3"/>
    </row>
    <row r="36" spans="2:13" ht="18" customHeight="1" x14ac:dyDescent="0.35">
      <c r="B36" s="46" t="s">
        <v>10</v>
      </c>
      <c r="C36" s="47">
        <v>0.04</v>
      </c>
      <c r="D36" s="88">
        <v>5.604455799123774E-2</v>
      </c>
      <c r="E36" s="48" t="s">
        <v>3</v>
      </c>
      <c r="F36" s="49">
        <f t="shared" si="1"/>
        <v>0.16</v>
      </c>
      <c r="G36" s="50">
        <f t="shared" si="4"/>
        <v>0.16</v>
      </c>
      <c r="H36" s="51">
        <f t="shared" si="0"/>
        <v>0</v>
      </c>
      <c r="I36" s="52">
        <v>0.16</v>
      </c>
      <c r="J36" s="44">
        <f t="shared" si="2"/>
        <v>0.16</v>
      </c>
      <c r="K36" s="53">
        <f t="shared" si="3"/>
        <v>2.2400000000000002</v>
      </c>
      <c r="M36" s="3"/>
    </row>
    <row r="37" spans="2:13" ht="18" customHeight="1" x14ac:dyDescent="0.35">
      <c r="B37" s="16" t="s">
        <v>11</v>
      </c>
      <c r="C37" s="34">
        <v>0.04</v>
      </c>
      <c r="D37" s="87">
        <v>8.8145592389451674E-2</v>
      </c>
      <c r="E37" s="17" t="s">
        <v>3</v>
      </c>
      <c r="F37" s="23">
        <f t="shared" si="1"/>
        <v>0.16</v>
      </c>
      <c r="G37" s="24">
        <f t="shared" si="4"/>
        <v>0.16</v>
      </c>
      <c r="H37" s="18">
        <f t="shared" si="0"/>
        <v>0</v>
      </c>
      <c r="I37" s="19">
        <v>0.16</v>
      </c>
      <c r="J37" s="54">
        <f t="shared" si="2"/>
        <v>0.16</v>
      </c>
      <c r="K37" s="55">
        <f t="shared" si="3"/>
        <v>2.2400000000000002</v>
      </c>
      <c r="M37" s="3"/>
    </row>
    <row r="38" spans="2:13" ht="18" customHeight="1" x14ac:dyDescent="0.35">
      <c r="B38" s="46" t="s">
        <v>12</v>
      </c>
      <c r="C38" s="47">
        <v>0.04</v>
      </c>
      <c r="D38" s="88">
        <v>6.9394071318778144E-2</v>
      </c>
      <c r="E38" s="48" t="s">
        <v>3</v>
      </c>
      <c r="F38" s="49">
        <f t="shared" si="1"/>
        <v>0.16</v>
      </c>
      <c r="G38" s="50">
        <f t="shared" si="4"/>
        <v>0.16</v>
      </c>
      <c r="H38" s="51">
        <f t="shared" si="0"/>
        <v>0</v>
      </c>
      <c r="I38" s="52">
        <v>0.16</v>
      </c>
      <c r="J38" s="44">
        <f t="shared" si="2"/>
        <v>0.16</v>
      </c>
      <c r="K38" s="53">
        <f t="shared" si="3"/>
        <v>2.2400000000000002</v>
      </c>
      <c r="M38" s="3"/>
    </row>
    <row r="39" spans="2:13" ht="18" customHeight="1" x14ac:dyDescent="0.35">
      <c r="B39" s="12" t="s">
        <v>13</v>
      </c>
      <c r="C39" s="33">
        <v>0.04</v>
      </c>
      <c r="D39" s="89">
        <v>9.7640002593986086E-2</v>
      </c>
      <c r="E39" s="13" t="s">
        <v>3</v>
      </c>
      <c r="F39" s="21">
        <f t="shared" si="1"/>
        <v>0.16</v>
      </c>
      <c r="G39" s="22">
        <f t="shared" si="4"/>
        <v>0.16</v>
      </c>
      <c r="H39" s="14">
        <f t="shared" si="0"/>
        <v>0</v>
      </c>
      <c r="I39" s="15">
        <v>0.16</v>
      </c>
      <c r="J39" s="54">
        <f t="shared" si="2"/>
        <v>0.16</v>
      </c>
      <c r="K39" s="55">
        <f t="shared" si="3"/>
        <v>2.2400000000000002</v>
      </c>
      <c r="M39" s="3"/>
    </row>
    <row r="40" spans="2:13" ht="18" customHeight="1" x14ac:dyDescent="0.35">
      <c r="B40" s="46" t="s">
        <v>14</v>
      </c>
      <c r="C40" s="47">
        <v>0.04</v>
      </c>
      <c r="D40" s="88">
        <v>7.8912187124658015E-2</v>
      </c>
      <c r="E40" s="48" t="s">
        <v>3</v>
      </c>
      <c r="F40" s="49">
        <f t="shared" si="1"/>
        <v>0.16</v>
      </c>
      <c r="G40" s="50">
        <f t="shared" si="4"/>
        <v>0.16</v>
      </c>
      <c r="H40" s="51">
        <f t="shared" si="0"/>
        <v>0</v>
      </c>
      <c r="I40" s="52">
        <v>0.16</v>
      </c>
      <c r="J40" s="44">
        <f t="shared" si="2"/>
        <v>0.16</v>
      </c>
      <c r="K40" s="53">
        <f t="shared" si="3"/>
        <v>2.2400000000000002</v>
      </c>
      <c r="M40" s="3"/>
    </row>
    <row r="41" spans="2:13" ht="18" customHeight="1" x14ac:dyDescent="0.35">
      <c r="B41" s="12" t="s">
        <v>15</v>
      </c>
      <c r="C41" s="33">
        <v>0.04</v>
      </c>
      <c r="D41" s="89">
        <v>6.0074776455189778E-2</v>
      </c>
      <c r="E41" s="13" t="s">
        <v>3</v>
      </c>
      <c r="F41" s="21">
        <f t="shared" si="1"/>
        <v>0.16</v>
      </c>
      <c r="G41" s="22">
        <f t="shared" si="4"/>
        <v>0.16</v>
      </c>
      <c r="H41" s="14">
        <f t="shared" si="0"/>
        <v>0</v>
      </c>
      <c r="I41" s="15">
        <v>0.16</v>
      </c>
      <c r="J41" s="54">
        <f t="shared" si="2"/>
        <v>0.16</v>
      </c>
      <c r="K41" s="55">
        <f t="shared" si="3"/>
        <v>2.2400000000000002</v>
      </c>
      <c r="M41" s="3"/>
    </row>
    <row r="42" spans="2:13" ht="18" customHeight="1" x14ac:dyDescent="0.35">
      <c r="B42" s="46" t="s">
        <v>16</v>
      </c>
      <c r="C42" s="47">
        <v>0.04</v>
      </c>
      <c r="D42" s="88">
        <v>6.5122625012547689E-2</v>
      </c>
      <c r="E42" s="48" t="s">
        <v>3</v>
      </c>
      <c r="F42" s="49">
        <f t="shared" ref="F42:F58" si="5">C42*$J$4</f>
        <v>0.16</v>
      </c>
      <c r="G42" s="50">
        <f t="shared" si="4"/>
        <v>0.16</v>
      </c>
      <c r="H42" s="51">
        <f t="shared" ref="H42:H67" si="6">F42-G42</f>
        <v>0</v>
      </c>
      <c r="I42" s="52">
        <v>0.16</v>
      </c>
      <c r="J42" s="44">
        <f t="shared" si="2"/>
        <v>0.16</v>
      </c>
      <c r="K42" s="53">
        <f t="shared" si="3"/>
        <v>2.2400000000000002</v>
      </c>
      <c r="M42" s="3"/>
    </row>
    <row r="43" spans="2:13" ht="18" customHeight="1" x14ac:dyDescent="0.35">
      <c r="B43" s="12" t="s">
        <v>17</v>
      </c>
      <c r="C43" s="33">
        <v>0.04</v>
      </c>
      <c r="D43" s="89">
        <v>7.3504030835751896E-2</v>
      </c>
      <c r="E43" s="13" t="s">
        <v>3</v>
      </c>
      <c r="F43" s="21">
        <f t="shared" si="5"/>
        <v>0.16</v>
      </c>
      <c r="G43" s="22">
        <f t="shared" si="4"/>
        <v>0.16</v>
      </c>
      <c r="H43" s="14">
        <f t="shared" si="6"/>
        <v>0</v>
      </c>
      <c r="I43" s="15">
        <v>0.16</v>
      </c>
      <c r="J43" s="54">
        <f t="shared" si="2"/>
        <v>0.16</v>
      </c>
      <c r="K43" s="55">
        <f t="shared" si="3"/>
        <v>2.2400000000000002</v>
      </c>
      <c r="M43" s="3"/>
    </row>
    <row r="44" spans="2:13" ht="18" customHeight="1" x14ac:dyDescent="0.35">
      <c r="B44" s="46" t="s">
        <v>18</v>
      </c>
      <c r="C44" s="47">
        <v>0.04</v>
      </c>
      <c r="D44" s="88">
        <v>0.12655197396955592</v>
      </c>
      <c r="E44" s="48" t="s">
        <v>3</v>
      </c>
      <c r="F44" s="49">
        <f t="shared" si="5"/>
        <v>0.16</v>
      </c>
      <c r="G44" s="50">
        <f t="shared" si="4"/>
        <v>0.16</v>
      </c>
      <c r="H44" s="51">
        <f t="shared" si="6"/>
        <v>0</v>
      </c>
      <c r="I44" s="52">
        <v>0.16</v>
      </c>
      <c r="J44" s="44">
        <f t="shared" si="2"/>
        <v>0.16</v>
      </c>
      <c r="K44" s="53">
        <f t="shared" si="3"/>
        <v>2.2400000000000002</v>
      </c>
      <c r="M44" s="3"/>
    </row>
    <row r="45" spans="2:13" ht="18" customHeight="1" x14ac:dyDescent="0.35">
      <c r="B45" s="16" t="s">
        <v>19</v>
      </c>
      <c r="C45" s="34">
        <v>0.04</v>
      </c>
      <c r="D45" s="87">
        <v>6.8201692152705135E-2</v>
      </c>
      <c r="E45" s="17" t="s">
        <v>3</v>
      </c>
      <c r="F45" s="23">
        <f t="shared" si="5"/>
        <v>0.16</v>
      </c>
      <c r="G45" s="24">
        <f t="shared" si="4"/>
        <v>0.16</v>
      </c>
      <c r="H45" s="18">
        <f t="shared" si="6"/>
        <v>0</v>
      </c>
      <c r="I45" s="19">
        <v>0.16</v>
      </c>
      <c r="J45" s="54">
        <f t="shared" si="2"/>
        <v>0.16</v>
      </c>
      <c r="K45" s="55">
        <f t="shared" si="3"/>
        <v>2.2400000000000002</v>
      </c>
      <c r="M45" s="3"/>
    </row>
    <row r="46" spans="2:13" ht="18" customHeight="1" x14ac:dyDescent="0.35">
      <c r="B46" s="37" t="s">
        <v>20</v>
      </c>
      <c r="C46" s="38">
        <v>0.04</v>
      </c>
      <c r="D46" s="86">
        <v>7.9693950647082248E-2</v>
      </c>
      <c r="E46" s="39" t="s">
        <v>3</v>
      </c>
      <c r="F46" s="40">
        <f t="shared" si="5"/>
        <v>0.16</v>
      </c>
      <c r="G46" s="41">
        <f t="shared" si="4"/>
        <v>0.16</v>
      </c>
      <c r="H46" s="42">
        <f t="shared" si="6"/>
        <v>0</v>
      </c>
      <c r="I46" s="43">
        <v>0.16</v>
      </c>
      <c r="J46" s="44">
        <f t="shared" si="2"/>
        <v>0.16</v>
      </c>
      <c r="K46" s="53">
        <f t="shared" si="3"/>
        <v>2.2400000000000002</v>
      </c>
      <c r="M46" s="3"/>
    </row>
    <row r="47" spans="2:13" ht="18" customHeight="1" x14ac:dyDescent="0.35">
      <c r="B47" s="16" t="s">
        <v>21</v>
      </c>
      <c r="C47" s="34">
        <v>4.2500000000000003E-2</v>
      </c>
      <c r="D47" s="87">
        <v>8.1716783502026158E-2</v>
      </c>
      <c r="E47" s="17" t="s">
        <v>3</v>
      </c>
      <c r="F47" s="23">
        <f t="shared" si="5"/>
        <v>0.17</v>
      </c>
      <c r="G47" s="24">
        <f t="shared" si="4"/>
        <v>0.17</v>
      </c>
      <c r="H47" s="18">
        <f t="shared" si="6"/>
        <v>0</v>
      </c>
      <c r="I47" s="19">
        <v>0.16</v>
      </c>
      <c r="J47" s="54">
        <f t="shared" si="2"/>
        <v>0.16</v>
      </c>
      <c r="K47" s="55">
        <f t="shared" si="3"/>
        <v>2.2400000000000002</v>
      </c>
      <c r="M47" s="3"/>
    </row>
    <row r="48" spans="2:13" ht="18" customHeight="1" x14ac:dyDescent="0.35">
      <c r="B48" s="37" t="s">
        <v>22</v>
      </c>
      <c r="C48" s="38">
        <v>0.04</v>
      </c>
      <c r="D48" s="86">
        <v>9.182659604547469E-2</v>
      </c>
      <c r="E48" s="39" t="s">
        <v>3</v>
      </c>
      <c r="F48" s="40">
        <f t="shared" si="5"/>
        <v>0.16</v>
      </c>
      <c r="G48" s="41">
        <f t="shared" si="4"/>
        <v>0.16</v>
      </c>
      <c r="H48" s="42">
        <f t="shared" si="6"/>
        <v>0</v>
      </c>
      <c r="I48" s="43">
        <v>0.16</v>
      </c>
      <c r="J48" s="44">
        <f t="shared" si="2"/>
        <v>0.16</v>
      </c>
      <c r="K48" s="53">
        <f t="shared" si="3"/>
        <v>2.2400000000000002</v>
      </c>
      <c r="M48" s="3"/>
    </row>
    <row r="49" spans="2:13" ht="18" customHeight="1" x14ac:dyDescent="0.35">
      <c r="B49" s="16" t="s">
        <v>23</v>
      </c>
      <c r="C49" s="34">
        <v>0.04</v>
      </c>
      <c r="D49" s="87">
        <v>5.3139575598185947E-2</v>
      </c>
      <c r="E49" s="17" t="s">
        <v>3</v>
      </c>
      <c r="F49" s="23">
        <f t="shared" si="5"/>
        <v>0.16</v>
      </c>
      <c r="G49" s="24">
        <f t="shared" si="4"/>
        <v>0.16</v>
      </c>
      <c r="H49" s="18">
        <f t="shared" si="6"/>
        <v>0</v>
      </c>
      <c r="I49" s="19">
        <v>0.16</v>
      </c>
      <c r="J49" s="54">
        <f t="shared" si="2"/>
        <v>0.16</v>
      </c>
      <c r="K49" s="55">
        <f t="shared" si="3"/>
        <v>2.2400000000000002</v>
      </c>
      <c r="M49" s="3"/>
    </row>
    <row r="50" spans="2:13" ht="18" customHeight="1" x14ac:dyDescent="0.35">
      <c r="B50" s="46" t="s">
        <v>24</v>
      </c>
      <c r="C50" s="47">
        <v>0.04</v>
      </c>
      <c r="D50" s="88">
        <v>0.11454009426824568</v>
      </c>
      <c r="E50" s="48" t="s">
        <v>3</v>
      </c>
      <c r="F50" s="49">
        <f t="shared" si="5"/>
        <v>0.16</v>
      </c>
      <c r="G50" s="50">
        <f t="shared" si="4"/>
        <v>0.16</v>
      </c>
      <c r="H50" s="51">
        <f t="shared" si="6"/>
        <v>0</v>
      </c>
      <c r="I50" s="52">
        <v>0.16</v>
      </c>
      <c r="J50" s="44">
        <f t="shared" si="2"/>
        <v>0.16</v>
      </c>
      <c r="K50" s="53">
        <f t="shared" si="3"/>
        <v>2.2400000000000002</v>
      </c>
      <c r="M50" s="3"/>
    </row>
    <row r="51" spans="2:13" ht="18" customHeight="1" x14ac:dyDescent="0.35">
      <c r="B51" s="16" t="s">
        <v>75</v>
      </c>
      <c r="C51" s="34">
        <v>4.8750000000000002E-2</v>
      </c>
      <c r="D51" s="87">
        <v>1.7418120157476541E-2</v>
      </c>
      <c r="E51" s="17" t="s">
        <v>3</v>
      </c>
      <c r="F51" s="23">
        <f t="shared" si="5"/>
        <v>0.19500000000000001</v>
      </c>
      <c r="G51" s="24">
        <f>F51-(0.00375*$J$4)</f>
        <v>0.18</v>
      </c>
      <c r="H51" s="18">
        <f t="shared" si="6"/>
        <v>1.5000000000000013E-2</v>
      </c>
      <c r="I51" s="19">
        <v>0.16</v>
      </c>
      <c r="J51" s="54">
        <f t="shared" si="2"/>
        <v>0.17500000000000002</v>
      </c>
      <c r="K51" s="55">
        <f t="shared" si="3"/>
        <v>2.4500000000000002</v>
      </c>
      <c r="M51" s="3"/>
    </row>
    <row r="52" spans="2:13" ht="18" customHeight="1" x14ac:dyDescent="0.35">
      <c r="B52" s="46" t="s">
        <v>25</v>
      </c>
      <c r="C52" s="47">
        <v>3.5000000000000003E-2</v>
      </c>
      <c r="D52" s="88">
        <v>5.9279650243112235E-2</v>
      </c>
      <c r="E52" s="48" t="s">
        <v>3</v>
      </c>
      <c r="F52" s="49">
        <f t="shared" si="5"/>
        <v>0.14000000000000001</v>
      </c>
      <c r="G52" s="50">
        <f>F52</f>
        <v>0.14000000000000001</v>
      </c>
      <c r="H52" s="51">
        <f t="shared" si="6"/>
        <v>0</v>
      </c>
      <c r="I52" s="52">
        <v>0.16</v>
      </c>
      <c r="J52" s="44">
        <f t="shared" si="2"/>
        <v>0.16</v>
      </c>
      <c r="K52" s="53">
        <f t="shared" si="3"/>
        <v>2.2400000000000002</v>
      </c>
      <c r="M52" s="3"/>
    </row>
    <row r="53" spans="2:13" ht="18" customHeight="1" x14ac:dyDescent="0.35">
      <c r="B53" s="12" t="s">
        <v>40</v>
      </c>
      <c r="C53" s="33">
        <v>4.1250000000000002E-2</v>
      </c>
      <c r="D53" s="89">
        <v>5.8367188064277896E-2</v>
      </c>
      <c r="E53" s="13" t="s">
        <v>3</v>
      </c>
      <c r="F53" s="21">
        <f t="shared" si="5"/>
        <v>0.16500000000000001</v>
      </c>
      <c r="G53" s="22">
        <f>F53-(0.00375*$J$4)</f>
        <v>0.15000000000000002</v>
      </c>
      <c r="H53" s="14">
        <f t="shared" si="6"/>
        <v>1.4999999999999986E-2</v>
      </c>
      <c r="I53" s="15">
        <v>0.16</v>
      </c>
      <c r="J53" s="54">
        <f t="shared" si="2"/>
        <v>0.17499999999999999</v>
      </c>
      <c r="K53" s="55">
        <f t="shared" si="3"/>
        <v>2.4499999999999997</v>
      </c>
      <c r="M53" s="3"/>
    </row>
    <row r="54" spans="2:13" ht="18" customHeight="1" x14ac:dyDescent="0.35">
      <c r="B54" s="46" t="s">
        <v>26</v>
      </c>
      <c r="C54" s="47">
        <v>0.04</v>
      </c>
      <c r="D54" s="88">
        <v>5.8536606374978296E-2</v>
      </c>
      <c r="E54" s="48" t="s">
        <v>3</v>
      </c>
      <c r="F54" s="49">
        <f t="shared" si="5"/>
        <v>0.16</v>
      </c>
      <c r="G54" s="50">
        <f t="shared" ref="G54:G59" si="7">F54</f>
        <v>0.16</v>
      </c>
      <c r="H54" s="51">
        <f t="shared" si="6"/>
        <v>0</v>
      </c>
      <c r="I54" s="52">
        <v>0.16</v>
      </c>
      <c r="J54" s="44">
        <f t="shared" si="2"/>
        <v>0.16</v>
      </c>
      <c r="K54" s="53">
        <f t="shared" si="3"/>
        <v>2.2400000000000002</v>
      </c>
      <c r="M54" s="3"/>
    </row>
    <row r="55" spans="2:13" ht="18" customHeight="1" x14ac:dyDescent="0.35">
      <c r="B55" s="12" t="s">
        <v>27</v>
      </c>
      <c r="C55" s="33">
        <v>0.04</v>
      </c>
      <c r="D55" s="89">
        <v>7.3217234330369807E-2</v>
      </c>
      <c r="E55" s="13" t="s">
        <v>3</v>
      </c>
      <c r="F55" s="21">
        <f t="shared" si="5"/>
        <v>0.16</v>
      </c>
      <c r="G55" s="22">
        <f t="shared" si="7"/>
        <v>0.16</v>
      </c>
      <c r="H55" s="14">
        <f t="shared" si="6"/>
        <v>0</v>
      </c>
      <c r="I55" s="15">
        <v>0.16</v>
      </c>
      <c r="J55" s="54">
        <f t="shared" si="2"/>
        <v>0.16</v>
      </c>
      <c r="K55" s="55">
        <f t="shared" si="3"/>
        <v>2.2400000000000002</v>
      </c>
      <c r="M55" s="3"/>
    </row>
    <row r="56" spans="2:13" ht="18" customHeight="1" x14ac:dyDescent="0.35">
      <c r="B56" s="46" t="s">
        <v>70</v>
      </c>
      <c r="C56" s="47">
        <v>0.04</v>
      </c>
      <c r="D56" s="88">
        <v>7.5397395953837307E-2</v>
      </c>
      <c r="E56" s="48" t="s">
        <v>3</v>
      </c>
      <c r="F56" s="49">
        <f t="shared" si="5"/>
        <v>0.16</v>
      </c>
      <c r="G56" s="50">
        <f t="shared" si="7"/>
        <v>0.16</v>
      </c>
      <c r="H56" s="51">
        <f t="shared" si="6"/>
        <v>0</v>
      </c>
      <c r="I56" s="52">
        <v>0.16</v>
      </c>
      <c r="J56" s="44">
        <f t="shared" si="2"/>
        <v>0.16</v>
      </c>
      <c r="K56" s="53">
        <f t="shared" si="3"/>
        <v>2.2400000000000002</v>
      </c>
      <c r="M56" s="3"/>
    </row>
    <row r="57" spans="2:13" ht="18" customHeight="1" x14ac:dyDescent="0.35">
      <c r="B57" s="12" t="s">
        <v>29</v>
      </c>
      <c r="C57" s="33">
        <v>0.04</v>
      </c>
      <c r="D57" s="89">
        <v>8.8219577683451164E-2</v>
      </c>
      <c r="E57" s="13" t="s">
        <v>3</v>
      </c>
      <c r="F57" s="21">
        <f t="shared" si="5"/>
        <v>0.16</v>
      </c>
      <c r="G57" s="22">
        <f t="shared" si="7"/>
        <v>0.16</v>
      </c>
      <c r="H57" s="14">
        <f t="shared" si="6"/>
        <v>0</v>
      </c>
      <c r="I57" s="15">
        <v>0.16</v>
      </c>
      <c r="J57" s="54">
        <f t="shared" si="2"/>
        <v>0.16</v>
      </c>
      <c r="K57" s="55">
        <f t="shared" si="3"/>
        <v>2.2400000000000002</v>
      </c>
      <c r="M57" s="3"/>
    </row>
    <row r="58" spans="2:13" ht="18" customHeight="1" x14ac:dyDescent="0.35">
      <c r="B58" s="46" t="s">
        <v>30</v>
      </c>
      <c r="C58" s="47">
        <v>0.04</v>
      </c>
      <c r="D58" s="88">
        <v>7.2927746990690837E-2</v>
      </c>
      <c r="E58" s="48" t="s">
        <v>3</v>
      </c>
      <c r="F58" s="49">
        <f t="shared" si="5"/>
        <v>0.16</v>
      </c>
      <c r="G58" s="50">
        <f t="shared" si="7"/>
        <v>0.16</v>
      </c>
      <c r="H58" s="51">
        <f t="shared" si="6"/>
        <v>0</v>
      </c>
      <c r="I58" s="52">
        <v>0.16</v>
      </c>
      <c r="J58" s="44">
        <f t="shared" si="2"/>
        <v>0.16</v>
      </c>
      <c r="K58" s="53">
        <f t="shared" si="3"/>
        <v>2.2400000000000002</v>
      </c>
      <c r="M58" s="3"/>
    </row>
    <row r="59" spans="2:13" ht="18" customHeight="1" x14ac:dyDescent="0.35">
      <c r="B59" s="12" t="s">
        <v>39</v>
      </c>
      <c r="C59" s="33">
        <v>0.04</v>
      </c>
      <c r="D59" s="89">
        <v>6.5276104117918815E-2</v>
      </c>
      <c r="E59" s="13" t="s">
        <v>3</v>
      </c>
      <c r="F59" s="21">
        <v>0.08</v>
      </c>
      <c r="G59" s="22">
        <f t="shared" si="7"/>
        <v>0.08</v>
      </c>
      <c r="H59" s="14">
        <f t="shared" si="6"/>
        <v>0</v>
      </c>
      <c r="I59" s="15">
        <v>0.16</v>
      </c>
      <c r="J59" s="54">
        <f t="shared" si="2"/>
        <v>0.16</v>
      </c>
      <c r="K59" s="55">
        <f t="shared" si="3"/>
        <v>2.2400000000000002</v>
      </c>
      <c r="M59" s="3"/>
    </row>
    <row r="60" spans="2:13" ht="18" customHeight="1" x14ac:dyDescent="0.35">
      <c r="B60" s="46" t="s">
        <v>28</v>
      </c>
      <c r="C60" s="47">
        <v>0.04</v>
      </c>
      <c r="D60" s="88">
        <v>6.6848383949888832E-2</v>
      </c>
      <c r="E60" s="48" t="s">
        <v>3</v>
      </c>
      <c r="F60" s="49">
        <f t="shared" ref="F60:F67" si="8">C60*$J$4</f>
        <v>0.16</v>
      </c>
      <c r="G60" s="50">
        <f t="shared" ref="G60:G67" si="9">F60</f>
        <v>0.16</v>
      </c>
      <c r="H60" s="51">
        <f t="shared" si="6"/>
        <v>0</v>
      </c>
      <c r="I60" s="52">
        <v>0.16</v>
      </c>
      <c r="J60" s="44">
        <f t="shared" si="2"/>
        <v>0.16</v>
      </c>
      <c r="K60" s="53">
        <f t="shared" si="3"/>
        <v>2.2400000000000002</v>
      </c>
      <c r="M60" s="3"/>
    </row>
    <row r="61" spans="2:13" ht="18" customHeight="1" x14ac:dyDescent="0.35">
      <c r="B61" s="16" t="s">
        <v>31</v>
      </c>
      <c r="C61" s="34">
        <v>0.04</v>
      </c>
      <c r="D61" s="87">
        <v>0.10168274916689113</v>
      </c>
      <c r="E61" s="17" t="s">
        <v>3</v>
      </c>
      <c r="F61" s="23">
        <f t="shared" si="8"/>
        <v>0.16</v>
      </c>
      <c r="G61" s="24">
        <f t="shared" si="9"/>
        <v>0.16</v>
      </c>
      <c r="H61" s="18">
        <f t="shared" si="6"/>
        <v>0</v>
      </c>
      <c r="I61" s="19">
        <v>0.16</v>
      </c>
      <c r="J61" s="54">
        <f t="shared" si="2"/>
        <v>0.16</v>
      </c>
      <c r="K61" s="55">
        <f t="shared" si="3"/>
        <v>2.2400000000000002</v>
      </c>
      <c r="M61" s="3"/>
    </row>
    <row r="62" spans="2:13" ht="18" customHeight="1" x14ac:dyDescent="0.35">
      <c r="B62" s="37" t="s">
        <v>32</v>
      </c>
      <c r="C62" s="38">
        <v>0.04</v>
      </c>
      <c r="D62" s="86">
        <v>7.0739238776442767E-2</v>
      </c>
      <c r="E62" s="39" t="s">
        <v>3</v>
      </c>
      <c r="F62" s="40">
        <f t="shared" si="8"/>
        <v>0.16</v>
      </c>
      <c r="G62" s="41">
        <f t="shared" si="9"/>
        <v>0.16</v>
      </c>
      <c r="H62" s="42">
        <f t="shared" si="6"/>
        <v>0</v>
      </c>
      <c r="I62" s="43">
        <v>0.16</v>
      </c>
      <c r="J62" s="44">
        <f t="shared" si="2"/>
        <v>0.16</v>
      </c>
      <c r="K62" s="53">
        <f t="shared" si="3"/>
        <v>2.2400000000000002</v>
      </c>
      <c r="M62" s="3"/>
    </row>
    <row r="63" spans="2:13" ht="18" customHeight="1" x14ac:dyDescent="0.35">
      <c r="B63" s="16" t="s">
        <v>33</v>
      </c>
      <c r="C63" s="34">
        <v>0.04</v>
      </c>
      <c r="D63" s="87">
        <v>0.11981012572248653</v>
      </c>
      <c r="E63" s="17" t="s">
        <v>3</v>
      </c>
      <c r="F63" s="23">
        <f t="shared" si="8"/>
        <v>0.16</v>
      </c>
      <c r="G63" s="24">
        <f t="shared" si="9"/>
        <v>0.16</v>
      </c>
      <c r="H63" s="18">
        <f t="shared" si="6"/>
        <v>0</v>
      </c>
      <c r="I63" s="19">
        <v>0.16</v>
      </c>
      <c r="J63" s="54">
        <f t="shared" si="2"/>
        <v>0.16</v>
      </c>
      <c r="K63" s="55">
        <f t="shared" si="3"/>
        <v>2.2400000000000002</v>
      </c>
      <c r="M63" s="3"/>
    </row>
    <row r="64" spans="2:13" ht="18" customHeight="1" x14ac:dyDescent="0.35">
      <c r="B64" s="37" t="s">
        <v>34</v>
      </c>
      <c r="C64" s="38">
        <v>0.04</v>
      </c>
      <c r="D64" s="86">
        <v>5.0408994733531422E-2</v>
      </c>
      <c r="E64" s="39" t="s">
        <v>3</v>
      </c>
      <c r="F64" s="40">
        <f t="shared" si="8"/>
        <v>0.16</v>
      </c>
      <c r="G64" s="41">
        <f t="shared" si="9"/>
        <v>0.16</v>
      </c>
      <c r="H64" s="42">
        <f t="shared" si="6"/>
        <v>0</v>
      </c>
      <c r="I64" s="43">
        <v>0.16</v>
      </c>
      <c r="J64" s="44">
        <f t="shared" si="2"/>
        <v>0.16</v>
      </c>
      <c r="K64" s="53">
        <f t="shared" si="3"/>
        <v>2.2400000000000002</v>
      </c>
      <c r="M64" s="3"/>
    </row>
    <row r="65" spans="2:14" ht="18" customHeight="1" x14ac:dyDescent="0.35">
      <c r="B65" s="16" t="s">
        <v>35</v>
      </c>
      <c r="C65" s="34">
        <v>0.03</v>
      </c>
      <c r="D65" s="87">
        <v>5.772243332629251E-2</v>
      </c>
      <c r="E65" s="17" t="s">
        <v>3</v>
      </c>
      <c r="F65" s="23">
        <f t="shared" si="8"/>
        <v>0.12</v>
      </c>
      <c r="G65" s="24">
        <f t="shared" si="9"/>
        <v>0.12</v>
      </c>
      <c r="H65" s="18">
        <f t="shared" si="6"/>
        <v>0</v>
      </c>
      <c r="I65" s="19">
        <v>0.16</v>
      </c>
      <c r="J65" s="54">
        <f t="shared" si="2"/>
        <v>0.16</v>
      </c>
      <c r="K65" s="55">
        <f t="shared" si="3"/>
        <v>2.2400000000000002</v>
      </c>
      <c r="M65" s="3"/>
    </row>
    <row r="66" spans="2:14" ht="18" customHeight="1" x14ac:dyDescent="0.35">
      <c r="B66" s="46" t="s">
        <v>36</v>
      </c>
      <c r="C66" s="47">
        <v>0.03</v>
      </c>
      <c r="D66" s="90">
        <v>6.6372358481372393E-2</v>
      </c>
      <c r="E66" s="48" t="s">
        <v>3</v>
      </c>
      <c r="F66" s="49">
        <f t="shared" si="8"/>
        <v>0.12</v>
      </c>
      <c r="G66" s="50">
        <f t="shared" si="9"/>
        <v>0.12</v>
      </c>
      <c r="H66" s="51">
        <f t="shared" si="6"/>
        <v>0</v>
      </c>
      <c r="I66" s="52">
        <v>0.16</v>
      </c>
      <c r="J66" s="44">
        <f t="shared" si="2"/>
        <v>0.16</v>
      </c>
      <c r="K66" s="53">
        <f t="shared" si="3"/>
        <v>2.2400000000000002</v>
      </c>
      <c r="M66" s="3"/>
    </row>
    <row r="67" spans="2:14" ht="18" customHeight="1" thickBot="1" x14ac:dyDescent="0.4">
      <c r="B67" s="12" t="s">
        <v>37</v>
      </c>
      <c r="C67" s="56">
        <v>0.04</v>
      </c>
      <c r="D67" s="91">
        <v>7.6083857744221772E-2</v>
      </c>
      <c r="E67" s="13" t="s">
        <v>3</v>
      </c>
      <c r="F67" s="21">
        <f t="shared" si="8"/>
        <v>0.16</v>
      </c>
      <c r="G67" s="22">
        <f t="shared" si="9"/>
        <v>0.16</v>
      </c>
      <c r="H67" s="14">
        <f t="shared" si="6"/>
        <v>0</v>
      </c>
      <c r="I67" s="15">
        <v>0.16</v>
      </c>
      <c r="J67" s="54">
        <f t="shared" si="2"/>
        <v>0.16</v>
      </c>
      <c r="K67" s="55">
        <f t="shared" si="3"/>
        <v>2.2400000000000002</v>
      </c>
      <c r="M67" s="3"/>
    </row>
    <row r="68" spans="2:14" ht="0.75" customHeight="1" thickTop="1" x14ac:dyDescent="0.35">
      <c r="B68" s="25"/>
      <c r="C68" s="26"/>
      <c r="D68" s="66"/>
      <c r="E68" s="27"/>
      <c r="F68" s="28"/>
      <c r="G68" s="29"/>
      <c r="H68" s="30"/>
      <c r="I68" s="31"/>
      <c r="J68" s="32"/>
      <c r="K68" s="35"/>
      <c r="M68" s="3"/>
    </row>
    <row r="69" spans="2:14" s="6" customFormat="1" ht="3" customHeight="1" x14ac:dyDescent="0.35">
      <c r="B69" s="67"/>
      <c r="C69" s="9"/>
      <c r="D69" s="68"/>
      <c r="E69" s="9"/>
      <c r="F69" s="10"/>
      <c r="G69" s="10"/>
      <c r="H69" s="8"/>
      <c r="I69" s="10"/>
      <c r="J69" s="8"/>
      <c r="K69" s="36"/>
      <c r="M69" s="7"/>
      <c r="N69" s="1"/>
    </row>
    <row r="70" spans="2:14" s="6" customFormat="1" ht="14.25" customHeight="1" x14ac:dyDescent="0.35">
      <c r="B70" s="69" t="s">
        <v>106</v>
      </c>
      <c r="C70" s="9"/>
      <c r="D70" s="68"/>
      <c r="E70" s="9"/>
      <c r="F70" s="10"/>
      <c r="G70" s="10"/>
      <c r="H70" s="8"/>
      <c r="I70" s="10"/>
      <c r="J70" s="8"/>
      <c r="K70" s="36"/>
      <c r="M70" s="7"/>
      <c r="N70" s="1"/>
    </row>
    <row r="71" spans="2:14" s="6" customFormat="1" ht="14.25" customHeight="1" x14ac:dyDescent="0.35">
      <c r="B71" s="170" t="s">
        <v>107</v>
      </c>
      <c r="C71" s="171"/>
      <c r="D71" s="171"/>
      <c r="E71" s="171"/>
      <c r="F71" s="171"/>
      <c r="G71" s="171"/>
      <c r="H71" s="171"/>
      <c r="I71" s="171"/>
      <c r="J71" s="171"/>
      <c r="K71" s="172"/>
      <c r="M71" s="7"/>
      <c r="N71" s="1"/>
    </row>
    <row r="72" spans="2:14" s="4" customFormat="1" ht="14.25" customHeight="1" x14ac:dyDescent="0.25">
      <c r="B72" s="170"/>
      <c r="C72" s="171"/>
      <c r="D72" s="171"/>
      <c r="E72" s="171"/>
      <c r="F72" s="171"/>
      <c r="G72" s="171"/>
      <c r="H72" s="171"/>
      <c r="I72" s="171"/>
      <c r="J72" s="171"/>
      <c r="K72" s="172"/>
      <c r="M72" s="5"/>
    </row>
    <row r="73" spans="2:14" s="4" customFormat="1" ht="14.25" customHeight="1" x14ac:dyDescent="0.25">
      <c r="B73" s="170" t="s">
        <v>78</v>
      </c>
      <c r="C73" s="171"/>
      <c r="D73" s="171"/>
      <c r="E73" s="171"/>
      <c r="F73" s="171"/>
      <c r="G73" s="171"/>
      <c r="H73" s="171"/>
      <c r="I73" s="171"/>
      <c r="J73" s="171"/>
      <c r="K73" s="172"/>
      <c r="M73" s="5"/>
    </row>
    <row r="74" spans="2:14" s="4" customFormat="1" ht="14.25" customHeight="1" x14ac:dyDescent="0.25">
      <c r="B74" s="170"/>
      <c r="C74" s="171"/>
      <c r="D74" s="171"/>
      <c r="E74" s="171"/>
      <c r="F74" s="171"/>
      <c r="G74" s="171"/>
      <c r="H74" s="171"/>
      <c r="I74" s="171"/>
      <c r="J74" s="171"/>
      <c r="K74" s="172"/>
      <c r="M74" s="5"/>
    </row>
    <row r="75" spans="2:14" s="4" customFormat="1" ht="14.25" customHeight="1" x14ac:dyDescent="0.3">
      <c r="B75" s="67" t="s">
        <v>41</v>
      </c>
      <c r="C75" s="71"/>
      <c r="D75" s="70"/>
      <c r="E75" s="71"/>
      <c r="F75" s="71"/>
      <c r="G75" s="71"/>
      <c r="H75" s="71"/>
      <c r="I75" s="71"/>
      <c r="J75" s="71"/>
      <c r="K75" s="72"/>
      <c r="M75" s="5"/>
    </row>
    <row r="76" spans="2:14" s="4" customFormat="1" ht="14.25" customHeight="1" x14ac:dyDescent="0.3">
      <c r="B76" s="67" t="s">
        <v>71</v>
      </c>
      <c r="C76" s="71"/>
      <c r="D76" s="70"/>
      <c r="E76" s="71"/>
      <c r="F76" s="71"/>
      <c r="G76" s="71"/>
      <c r="H76" s="71"/>
      <c r="I76" s="71"/>
      <c r="J76" s="71"/>
      <c r="K76" s="72"/>
      <c r="M76" s="5"/>
    </row>
    <row r="77" spans="2:14" s="4" customFormat="1" ht="14.25" customHeight="1" x14ac:dyDescent="0.3">
      <c r="B77" s="67" t="s">
        <v>72</v>
      </c>
      <c r="C77" s="71"/>
      <c r="D77" s="73"/>
      <c r="E77" s="71"/>
      <c r="F77" s="71"/>
      <c r="G77" s="71"/>
      <c r="H77" s="71"/>
      <c r="I77" s="71"/>
      <c r="J77" s="71"/>
      <c r="K77" s="72"/>
      <c r="M77" s="5"/>
    </row>
    <row r="78" spans="2:14" s="4" customFormat="1" ht="14.25" customHeight="1" x14ac:dyDescent="0.3">
      <c r="B78" s="67" t="s">
        <v>73</v>
      </c>
      <c r="C78" s="71"/>
      <c r="D78" s="73"/>
      <c r="E78" s="71"/>
      <c r="F78" s="71"/>
      <c r="G78" s="71"/>
      <c r="H78" s="71"/>
      <c r="I78" s="71"/>
      <c r="J78" s="71"/>
      <c r="K78" s="72"/>
      <c r="M78" s="5"/>
    </row>
    <row r="79" spans="2:14" s="4" customFormat="1" ht="14.25" customHeight="1" x14ac:dyDescent="0.3">
      <c r="B79" s="67" t="s">
        <v>74</v>
      </c>
      <c r="C79" s="73"/>
      <c r="D79" s="73"/>
      <c r="E79" s="73"/>
      <c r="F79" s="73"/>
      <c r="G79" s="73"/>
      <c r="H79" s="73"/>
      <c r="I79" s="73"/>
      <c r="J79" s="73"/>
      <c r="K79" s="70"/>
    </row>
    <row r="80" spans="2:14" s="4" customFormat="1" ht="4.5" customHeight="1" thickBot="1" x14ac:dyDescent="0.3">
      <c r="B80" s="74"/>
      <c r="C80" s="75"/>
      <c r="D80" s="75"/>
      <c r="E80" s="75"/>
      <c r="F80" s="75"/>
      <c r="G80" s="75"/>
      <c r="H80" s="75"/>
      <c r="I80" s="75"/>
      <c r="J80" s="75"/>
      <c r="K80" s="76"/>
    </row>
    <row r="81" spans="5:5" ht="15" thickTop="1" x14ac:dyDescent="0.35">
      <c r="E81" s="1"/>
    </row>
    <row r="82" spans="5:5" x14ac:dyDescent="0.35">
      <c r="E82" s="1"/>
    </row>
    <row r="83" spans="5:5" x14ac:dyDescent="0.35">
      <c r="E83" s="1"/>
    </row>
  </sheetData>
  <sheetProtection sort="0" autoFilter="0"/>
  <autoFilter ref="B9:K9" xr:uid="{C8FE0C08-B998-4867-B375-B20363042E0A}">
    <sortState xmlns:xlrd2="http://schemas.microsoft.com/office/spreadsheetml/2017/richdata2" ref="B10:K67">
      <sortCondition descending="1" ref="E9"/>
    </sortState>
  </autoFilter>
  <mergeCells count="14">
    <mergeCell ref="B71:K72"/>
    <mergeCell ref="B73:K74"/>
    <mergeCell ref="B2:K2"/>
    <mergeCell ref="D3:D8"/>
    <mergeCell ref="B4:B8"/>
    <mergeCell ref="C4:C8"/>
    <mergeCell ref="J6:K7"/>
    <mergeCell ref="G7:G8"/>
    <mergeCell ref="F7:F8"/>
    <mergeCell ref="H7:H8"/>
    <mergeCell ref="I6:I8"/>
    <mergeCell ref="F3:I5"/>
    <mergeCell ref="F6:H6"/>
    <mergeCell ref="E3:E8"/>
  </mergeCells>
  <phoneticPr fontId="15" type="noConversion"/>
  <dataValidations count="1">
    <dataValidation type="list" allowBlank="1" showInputMessage="1" showErrorMessage="1" sqref="J4" xr:uid="{527645AB-4DAA-492A-BDE5-61B3F0BDB8E7}">
      <formula1>$AF$3:$AF$8</formula1>
    </dataValidation>
  </dataValidations>
  <pageMargins left="0.7" right="0.7" top="0.75" bottom="0.75" header="0.3" footer="0.3"/>
  <pageSetup orientation="portrait" horizontalDpi="200" verticalDpi="200" r:id="rId1"/>
  <ignoredErrors>
    <ignoredError sqref="G51:G5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497D9-6030-4DC5-9102-F5AA249AD696}">
  <dimension ref="B1:AF80"/>
  <sheetViews>
    <sheetView zoomScaleNormal="100" workbookViewId="0">
      <pane ySplit="9" topLeftCell="A10" activePane="bottomLeft" state="frozen"/>
      <selection pane="bottomLeft" activeCell="J4" sqref="J4"/>
    </sheetView>
  </sheetViews>
  <sheetFormatPr defaultColWidth="9.1796875" defaultRowHeight="14.5" x14ac:dyDescent="0.35"/>
  <cols>
    <col min="1" max="1" width="2.1796875" style="2" customWidth="1"/>
    <col min="2" max="2" width="18.26953125" style="2" customWidth="1"/>
    <col min="3" max="3" width="12.26953125" style="2" customWidth="1"/>
    <col min="4" max="4" width="16.7265625" style="2" customWidth="1"/>
    <col min="5" max="5" width="13.7265625" style="2" customWidth="1"/>
    <col min="6" max="11" width="11.54296875" style="2" customWidth="1"/>
    <col min="12" max="21" width="9.1796875" style="2"/>
    <col min="22" max="23" width="9.1796875" style="2" customWidth="1"/>
    <col min="24" max="31" width="9.1796875" style="2"/>
    <col min="32" max="32" width="9.1796875" style="2" hidden="1" customWidth="1"/>
    <col min="33" max="16384" width="9.1796875" style="2"/>
  </cols>
  <sheetData>
    <row r="1" spans="2:32" ht="11.25" customHeight="1" thickBot="1" x14ac:dyDescent="0.4"/>
    <row r="2" spans="2:32" ht="42.75" customHeight="1" thickTop="1" thickBot="1" x14ac:dyDescent="0.4">
      <c r="B2" s="201" t="s">
        <v>76</v>
      </c>
      <c r="C2" s="202"/>
      <c r="D2" s="202"/>
      <c r="E2" s="202"/>
      <c r="F2" s="202"/>
      <c r="G2" s="202"/>
      <c r="H2" s="202"/>
      <c r="I2" s="202"/>
      <c r="J2" s="202"/>
      <c r="K2" s="203"/>
      <c r="AF2" s="92"/>
    </row>
    <row r="3" spans="2:32" ht="9" customHeight="1" thickTop="1" thickBot="1" x14ac:dyDescent="0.4">
      <c r="B3" s="93"/>
      <c r="C3" s="94"/>
      <c r="D3" s="204" t="s">
        <v>77</v>
      </c>
      <c r="E3" s="195" t="s">
        <v>112</v>
      </c>
      <c r="F3" s="206" t="s">
        <v>7</v>
      </c>
      <c r="G3" s="207"/>
      <c r="H3" s="207"/>
      <c r="I3" s="207"/>
      <c r="J3" s="95"/>
      <c r="K3" s="96"/>
      <c r="AF3" s="92">
        <v>3.5</v>
      </c>
    </row>
    <row r="4" spans="2:32" ht="36.75" customHeight="1" thickTop="1" thickBot="1" x14ac:dyDescent="0.4">
      <c r="B4" s="210" t="s">
        <v>42</v>
      </c>
      <c r="C4" s="205" t="s">
        <v>5</v>
      </c>
      <c r="D4" s="205"/>
      <c r="E4" s="196"/>
      <c r="F4" s="208"/>
      <c r="G4" s="209"/>
      <c r="H4" s="209"/>
      <c r="I4" s="209"/>
      <c r="J4" s="57">
        <v>4</v>
      </c>
      <c r="K4" s="97"/>
      <c r="V4" s="92"/>
      <c r="AF4" s="92">
        <v>4</v>
      </c>
    </row>
    <row r="5" spans="2:32" ht="21.75" customHeight="1" thickTop="1" thickBot="1" x14ac:dyDescent="0.4">
      <c r="B5" s="210"/>
      <c r="C5" s="205"/>
      <c r="D5" s="205"/>
      <c r="E5" s="196"/>
      <c r="F5" s="208"/>
      <c r="G5" s="209"/>
      <c r="H5" s="209"/>
      <c r="I5" s="209"/>
      <c r="J5" s="98" t="s">
        <v>1</v>
      </c>
      <c r="K5" s="97"/>
      <c r="V5" s="92"/>
      <c r="AF5" s="92">
        <v>4.5</v>
      </c>
    </row>
    <row r="6" spans="2:32" ht="19.5" customHeight="1" thickTop="1" x14ac:dyDescent="0.35">
      <c r="B6" s="210"/>
      <c r="C6" s="205"/>
      <c r="D6" s="205"/>
      <c r="E6" s="196"/>
      <c r="F6" s="211" t="s">
        <v>4</v>
      </c>
      <c r="G6" s="212"/>
      <c r="H6" s="212"/>
      <c r="I6" s="213" t="s">
        <v>6</v>
      </c>
      <c r="J6" s="215" t="s">
        <v>44</v>
      </c>
      <c r="K6" s="216"/>
      <c r="V6" s="92"/>
      <c r="AF6" s="92">
        <v>5</v>
      </c>
    </row>
    <row r="7" spans="2:32" ht="16.5" customHeight="1" x14ac:dyDescent="0.35">
      <c r="B7" s="210"/>
      <c r="C7" s="205"/>
      <c r="D7" s="205"/>
      <c r="E7" s="196"/>
      <c r="F7" s="185" t="s">
        <v>79</v>
      </c>
      <c r="G7" s="183" t="s">
        <v>80</v>
      </c>
      <c r="H7" s="197" t="s">
        <v>43</v>
      </c>
      <c r="I7" s="214"/>
      <c r="J7" s="217"/>
      <c r="K7" s="218"/>
      <c r="AF7" s="92">
        <v>5.5</v>
      </c>
    </row>
    <row r="8" spans="2:32" ht="15" customHeight="1" x14ac:dyDescent="0.35">
      <c r="B8" s="210"/>
      <c r="C8" s="205"/>
      <c r="D8" s="205"/>
      <c r="E8" s="196"/>
      <c r="F8" s="185"/>
      <c r="G8" s="184"/>
      <c r="H8" s="197"/>
      <c r="I8" s="214"/>
      <c r="J8" s="99" t="s">
        <v>0</v>
      </c>
      <c r="K8" s="100" t="s">
        <v>68</v>
      </c>
      <c r="V8" s="92"/>
      <c r="AF8" s="92">
        <v>6</v>
      </c>
    </row>
    <row r="9" spans="2:32" ht="14.25" customHeight="1" thickBot="1" x14ac:dyDescent="0.4">
      <c r="B9" s="77"/>
      <c r="C9" s="78"/>
      <c r="D9" s="78"/>
      <c r="E9" s="79"/>
      <c r="F9" s="80"/>
      <c r="G9" s="81"/>
      <c r="H9" s="82"/>
      <c r="I9" s="83"/>
      <c r="J9" s="84"/>
      <c r="K9" s="85" t="s">
        <v>69</v>
      </c>
    </row>
    <row r="10" spans="2:32" ht="18" customHeight="1" thickTop="1" x14ac:dyDescent="0.35">
      <c r="B10" s="101" t="s">
        <v>81</v>
      </c>
      <c r="C10" s="102">
        <v>0.04</v>
      </c>
      <c r="D10" s="103">
        <v>6.9146436974877296E-2</v>
      </c>
      <c r="E10" s="104" t="s">
        <v>2</v>
      </c>
      <c r="F10" s="105">
        <f t="shared" ref="F10:F57" si="0">C10*$J$4</f>
        <v>0.16</v>
      </c>
      <c r="G10" s="106">
        <v>0.12</v>
      </c>
      <c r="H10" s="107">
        <f t="shared" ref="H10:H41" si="1">F10-G10</f>
        <v>4.0000000000000008E-2</v>
      </c>
      <c r="I10" s="108">
        <v>0.16</v>
      </c>
      <c r="J10" s="109">
        <f t="shared" ref="J10:J41" si="2">H10+I10</f>
        <v>0.2</v>
      </c>
      <c r="K10" s="110">
        <f t="shared" ref="K10:K41" si="3">14*J10</f>
        <v>2.8000000000000003</v>
      </c>
      <c r="N10" s="111"/>
      <c r="V10" s="92"/>
    </row>
    <row r="11" spans="2:32" ht="18" customHeight="1" x14ac:dyDescent="0.35">
      <c r="B11" s="112" t="s">
        <v>82</v>
      </c>
      <c r="C11" s="113">
        <v>0.04</v>
      </c>
      <c r="D11" s="114">
        <v>4.8384280027083088E-2</v>
      </c>
      <c r="E11" s="115" t="s">
        <v>2</v>
      </c>
      <c r="F11" s="116">
        <f t="shared" si="0"/>
        <v>0.16</v>
      </c>
      <c r="G11" s="117">
        <v>0.12</v>
      </c>
      <c r="H11" s="118">
        <f t="shared" si="1"/>
        <v>4.0000000000000008E-2</v>
      </c>
      <c r="I11" s="119">
        <v>0.16</v>
      </c>
      <c r="J11" s="120">
        <f t="shared" si="2"/>
        <v>0.2</v>
      </c>
      <c r="K11" s="121">
        <f t="shared" si="3"/>
        <v>2.8000000000000003</v>
      </c>
      <c r="V11" s="92"/>
    </row>
    <row r="12" spans="2:32" ht="18" customHeight="1" x14ac:dyDescent="0.35">
      <c r="B12" s="122" t="s">
        <v>83</v>
      </c>
      <c r="C12" s="123">
        <v>0.04</v>
      </c>
      <c r="D12" s="124">
        <v>6.0052432743587E-2</v>
      </c>
      <c r="E12" s="125" t="s">
        <v>2</v>
      </c>
      <c r="F12" s="105">
        <f t="shared" si="0"/>
        <v>0.16</v>
      </c>
      <c r="G12" s="106">
        <v>0.12</v>
      </c>
      <c r="H12" s="107">
        <f t="shared" si="1"/>
        <v>4.0000000000000008E-2</v>
      </c>
      <c r="I12" s="108">
        <v>0.16</v>
      </c>
      <c r="J12" s="109">
        <f t="shared" si="2"/>
        <v>0.2</v>
      </c>
      <c r="K12" s="110">
        <f t="shared" si="3"/>
        <v>2.8000000000000003</v>
      </c>
      <c r="V12" s="92"/>
    </row>
    <row r="13" spans="2:32" ht="18" customHeight="1" x14ac:dyDescent="0.35">
      <c r="B13" s="126" t="s">
        <v>84</v>
      </c>
      <c r="C13" s="127">
        <v>0.04</v>
      </c>
      <c r="D13" s="128">
        <v>8.2586749969810969E-2</v>
      </c>
      <c r="E13" s="129" t="s">
        <v>2</v>
      </c>
      <c r="F13" s="130">
        <f t="shared" si="0"/>
        <v>0.16</v>
      </c>
      <c r="G13" s="131">
        <v>0.08</v>
      </c>
      <c r="H13" s="132">
        <f t="shared" si="1"/>
        <v>0.08</v>
      </c>
      <c r="I13" s="133">
        <v>0.16</v>
      </c>
      <c r="J13" s="120">
        <f t="shared" si="2"/>
        <v>0.24</v>
      </c>
      <c r="K13" s="121">
        <f t="shared" si="3"/>
        <v>3.36</v>
      </c>
      <c r="V13" s="92"/>
    </row>
    <row r="14" spans="2:32" ht="18" customHeight="1" x14ac:dyDescent="0.35">
      <c r="B14" s="122" t="s">
        <v>85</v>
      </c>
      <c r="C14" s="123">
        <v>4.1250000000000002E-2</v>
      </c>
      <c r="D14" s="124">
        <v>4.7195363600730074E-2</v>
      </c>
      <c r="E14" s="125" t="s">
        <v>2</v>
      </c>
      <c r="F14" s="105">
        <f t="shared" si="0"/>
        <v>0.16500000000000001</v>
      </c>
      <c r="G14" s="106">
        <v>0.08</v>
      </c>
      <c r="H14" s="107">
        <f t="shared" si="1"/>
        <v>8.5000000000000006E-2</v>
      </c>
      <c r="I14" s="108">
        <v>0.16</v>
      </c>
      <c r="J14" s="109">
        <f t="shared" si="2"/>
        <v>0.245</v>
      </c>
      <c r="K14" s="110">
        <f t="shared" si="3"/>
        <v>3.4299999999999997</v>
      </c>
      <c r="V14" s="92"/>
    </row>
    <row r="15" spans="2:32" ht="18" customHeight="1" x14ac:dyDescent="0.35">
      <c r="B15" s="126" t="s">
        <v>86</v>
      </c>
      <c r="C15" s="127">
        <v>4.7500000000000001E-2</v>
      </c>
      <c r="D15" s="128">
        <v>4.2829365256234188E-2</v>
      </c>
      <c r="E15" s="129" t="s">
        <v>2</v>
      </c>
      <c r="F15" s="130">
        <f t="shared" si="0"/>
        <v>0.19</v>
      </c>
      <c r="G15" s="131">
        <v>0.1</v>
      </c>
      <c r="H15" s="132">
        <f t="shared" si="1"/>
        <v>0.09</v>
      </c>
      <c r="I15" s="133">
        <v>0.16</v>
      </c>
      <c r="J15" s="120">
        <f t="shared" si="2"/>
        <v>0.25</v>
      </c>
      <c r="K15" s="121">
        <f t="shared" si="3"/>
        <v>3.5</v>
      </c>
      <c r="V15" s="92"/>
    </row>
    <row r="16" spans="2:32" ht="18" customHeight="1" x14ac:dyDescent="0.35">
      <c r="B16" s="122" t="s">
        <v>87</v>
      </c>
      <c r="C16" s="123">
        <v>0.04</v>
      </c>
      <c r="D16" s="124">
        <v>6.733650489701247E-2</v>
      </c>
      <c r="E16" s="125" t="s">
        <v>2</v>
      </c>
      <c r="F16" s="105">
        <f t="shared" si="0"/>
        <v>0.16</v>
      </c>
      <c r="G16" s="106">
        <v>0.12</v>
      </c>
      <c r="H16" s="107">
        <f t="shared" si="1"/>
        <v>4.0000000000000008E-2</v>
      </c>
      <c r="I16" s="108">
        <v>0.16</v>
      </c>
      <c r="J16" s="109">
        <f t="shared" si="2"/>
        <v>0.2</v>
      </c>
      <c r="K16" s="110">
        <f t="shared" si="3"/>
        <v>2.8000000000000003</v>
      </c>
      <c r="V16" s="92"/>
    </row>
    <row r="17" spans="2:22" ht="18" customHeight="1" x14ac:dyDescent="0.35">
      <c r="B17" s="126" t="s">
        <v>88</v>
      </c>
      <c r="C17" s="127">
        <v>0.04</v>
      </c>
      <c r="D17" s="128">
        <v>4.8641248974655125E-2</v>
      </c>
      <c r="E17" s="129" t="s">
        <v>2</v>
      </c>
      <c r="F17" s="116">
        <f t="shared" si="0"/>
        <v>0.16</v>
      </c>
      <c r="G17" s="117">
        <v>0.08</v>
      </c>
      <c r="H17" s="118">
        <f t="shared" si="1"/>
        <v>0.08</v>
      </c>
      <c r="I17" s="119">
        <v>0.16</v>
      </c>
      <c r="J17" s="120">
        <f t="shared" si="2"/>
        <v>0.24</v>
      </c>
      <c r="K17" s="121">
        <f t="shared" si="3"/>
        <v>3.36</v>
      </c>
      <c r="V17" s="92"/>
    </row>
    <row r="18" spans="2:22" ht="18" customHeight="1" x14ac:dyDescent="0.35">
      <c r="B18" s="122" t="s">
        <v>89</v>
      </c>
      <c r="C18" s="123">
        <v>4.6249999999999999E-2</v>
      </c>
      <c r="D18" s="124">
        <v>4.2645685891226061E-2</v>
      </c>
      <c r="E18" s="125" t="s">
        <v>2</v>
      </c>
      <c r="F18" s="105">
        <f t="shared" si="0"/>
        <v>0.185</v>
      </c>
      <c r="G18" s="106">
        <v>0.13</v>
      </c>
      <c r="H18" s="107">
        <f t="shared" si="1"/>
        <v>5.4999999999999993E-2</v>
      </c>
      <c r="I18" s="108">
        <v>0.16</v>
      </c>
      <c r="J18" s="109">
        <f t="shared" si="2"/>
        <v>0.215</v>
      </c>
      <c r="K18" s="110">
        <f t="shared" si="3"/>
        <v>3.01</v>
      </c>
      <c r="V18" s="92"/>
    </row>
    <row r="19" spans="2:22" ht="18" customHeight="1" x14ac:dyDescent="0.35">
      <c r="B19" s="126" t="s">
        <v>90</v>
      </c>
      <c r="C19" s="127">
        <v>0.04</v>
      </c>
      <c r="D19" s="128">
        <v>4.5970912546160925E-2</v>
      </c>
      <c r="E19" s="129" t="s">
        <v>2</v>
      </c>
      <c r="F19" s="130">
        <f t="shared" si="0"/>
        <v>0.16</v>
      </c>
      <c r="G19" s="131">
        <v>0.12</v>
      </c>
      <c r="H19" s="132">
        <f t="shared" si="1"/>
        <v>4.0000000000000008E-2</v>
      </c>
      <c r="I19" s="133">
        <v>0.16</v>
      </c>
      <c r="J19" s="120">
        <f t="shared" si="2"/>
        <v>0.2</v>
      </c>
      <c r="K19" s="121">
        <f t="shared" si="3"/>
        <v>2.8000000000000003</v>
      </c>
      <c r="V19" s="92"/>
    </row>
    <row r="20" spans="2:22" ht="18" customHeight="1" x14ac:dyDescent="0.35">
      <c r="B20" s="122" t="s">
        <v>91</v>
      </c>
      <c r="C20" s="123">
        <v>4.7500000000000001E-2</v>
      </c>
      <c r="D20" s="124">
        <v>6.5613676018773867E-2</v>
      </c>
      <c r="E20" s="125" t="s">
        <v>2</v>
      </c>
      <c r="F20" s="105">
        <f t="shared" si="0"/>
        <v>0.19</v>
      </c>
      <c r="G20" s="106">
        <v>0.14000000000000001</v>
      </c>
      <c r="H20" s="107">
        <f t="shared" si="1"/>
        <v>4.9999999999999989E-2</v>
      </c>
      <c r="I20" s="108">
        <v>0.16</v>
      </c>
      <c r="J20" s="109">
        <f t="shared" si="2"/>
        <v>0.21</v>
      </c>
      <c r="K20" s="110">
        <f t="shared" si="3"/>
        <v>2.94</v>
      </c>
      <c r="V20" s="92"/>
    </row>
    <row r="21" spans="2:22" ht="18" customHeight="1" x14ac:dyDescent="0.35">
      <c r="B21" s="126" t="s">
        <v>92</v>
      </c>
      <c r="C21" s="127">
        <v>0.04</v>
      </c>
      <c r="D21" s="128">
        <v>5.6654348507665889E-2</v>
      </c>
      <c r="E21" s="129" t="s">
        <v>2</v>
      </c>
      <c r="F21" s="130">
        <f t="shared" si="0"/>
        <v>0.16</v>
      </c>
      <c r="G21" s="131">
        <v>0.12</v>
      </c>
      <c r="H21" s="132">
        <f t="shared" si="1"/>
        <v>4.0000000000000008E-2</v>
      </c>
      <c r="I21" s="133">
        <v>0.16</v>
      </c>
      <c r="J21" s="120">
        <f t="shared" si="2"/>
        <v>0.2</v>
      </c>
      <c r="K21" s="121">
        <f t="shared" si="3"/>
        <v>2.8000000000000003</v>
      </c>
      <c r="V21" s="92"/>
    </row>
    <row r="22" spans="2:22" ht="18" customHeight="1" x14ac:dyDescent="0.35">
      <c r="B22" s="122" t="s">
        <v>93</v>
      </c>
      <c r="C22" s="123">
        <v>4.1250000000000002E-2</v>
      </c>
      <c r="D22" s="124">
        <v>5.8367188064277896E-2</v>
      </c>
      <c r="E22" s="125" t="s">
        <v>2</v>
      </c>
      <c r="F22" s="105">
        <f t="shared" si="0"/>
        <v>0.16500000000000001</v>
      </c>
      <c r="G22" s="106">
        <v>0.08</v>
      </c>
      <c r="H22" s="107">
        <f t="shared" si="1"/>
        <v>8.5000000000000006E-2</v>
      </c>
      <c r="I22" s="108">
        <v>0.16</v>
      </c>
      <c r="J22" s="109">
        <f t="shared" si="2"/>
        <v>0.245</v>
      </c>
      <c r="K22" s="110">
        <f t="shared" si="3"/>
        <v>3.4299999999999997</v>
      </c>
      <c r="V22" s="92"/>
    </row>
    <row r="23" spans="2:22" ht="18" customHeight="1" x14ac:dyDescent="0.35">
      <c r="B23" s="126" t="s">
        <v>94</v>
      </c>
      <c r="C23" s="127">
        <v>0.04</v>
      </c>
      <c r="D23" s="128">
        <v>8.7046662474959374E-2</v>
      </c>
      <c r="E23" s="129" t="s">
        <v>2</v>
      </c>
      <c r="F23" s="130">
        <f t="shared" si="0"/>
        <v>0.16</v>
      </c>
      <c r="G23" s="131">
        <v>0.12</v>
      </c>
      <c r="H23" s="132">
        <f t="shared" si="1"/>
        <v>4.0000000000000008E-2</v>
      </c>
      <c r="I23" s="133">
        <v>0.16</v>
      </c>
      <c r="J23" s="120">
        <f t="shared" si="2"/>
        <v>0.2</v>
      </c>
      <c r="K23" s="121">
        <f t="shared" si="3"/>
        <v>2.8000000000000003</v>
      </c>
      <c r="V23" s="92"/>
    </row>
    <row r="24" spans="2:22" ht="18" customHeight="1" x14ac:dyDescent="0.35">
      <c r="B24" s="122" t="s">
        <v>95</v>
      </c>
      <c r="C24" s="123">
        <v>4.3749999999999997E-2</v>
      </c>
      <c r="D24" s="124">
        <v>6.6144618008891598E-2</v>
      </c>
      <c r="E24" s="125" t="s">
        <v>2</v>
      </c>
      <c r="F24" s="105">
        <f t="shared" si="0"/>
        <v>0.17499999999999999</v>
      </c>
      <c r="G24" s="106">
        <v>0.08</v>
      </c>
      <c r="H24" s="107">
        <f t="shared" si="1"/>
        <v>9.4999999999999987E-2</v>
      </c>
      <c r="I24" s="108">
        <v>0.16</v>
      </c>
      <c r="J24" s="109">
        <f t="shared" si="2"/>
        <v>0.255</v>
      </c>
      <c r="K24" s="110">
        <f t="shared" si="3"/>
        <v>3.5700000000000003</v>
      </c>
      <c r="V24" s="92"/>
    </row>
    <row r="25" spans="2:22" ht="18" customHeight="1" x14ac:dyDescent="0.35">
      <c r="B25" s="126" t="s">
        <v>96</v>
      </c>
      <c r="C25" s="127">
        <v>4.3749999999999997E-2</v>
      </c>
      <c r="D25" s="128">
        <v>3.4465211704371466E-2</v>
      </c>
      <c r="E25" s="129" t="s">
        <v>2</v>
      </c>
      <c r="F25" s="130">
        <f t="shared" si="0"/>
        <v>0.17499999999999999</v>
      </c>
      <c r="G25" s="131">
        <v>0.08</v>
      </c>
      <c r="H25" s="132">
        <f t="shared" si="1"/>
        <v>9.4999999999999987E-2</v>
      </c>
      <c r="I25" s="133">
        <v>0.16</v>
      </c>
      <c r="J25" s="120">
        <f t="shared" si="2"/>
        <v>0.255</v>
      </c>
      <c r="K25" s="121">
        <f t="shared" si="3"/>
        <v>3.5700000000000003</v>
      </c>
      <c r="V25" s="92"/>
    </row>
    <row r="26" spans="2:22" ht="18" customHeight="1" x14ac:dyDescent="0.35">
      <c r="B26" s="122" t="s">
        <v>97</v>
      </c>
      <c r="C26" s="123">
        <v>0.03</v>
      </c>
      <c r="D26" s="124">
        <v>6.3842757118198715E-2</v>
      </c>
      <c r="E26" s="125" t="s">
        <v>2</v>
      </c>
      <c r="F26" s="105">
        <f t="shared" si="0"/>
        <v>0.12</v>
      </c>
      <c r="G26" s="106">
        <v>0.06</v>
      </c>
      <c r="H26" s="107">
        <f t="shared" si="1"/>
        <v>0.06</v>
      </c>
      <c r="I26" s="108">
        <v>0.16</v>
      </c>
      <c r="J26" s="109">
        <f t="shared" si="2"/>
        <v>0.22</v>
      </c>
      <c r="K26" s="110">
        <f t="shared" si="3"/>
        <v>3.08</v>
      </c>
      <c r="V26" s="92"/>
    </row>
    <row r="27" spans="2:22" ht="18" customHeight="1" x14ac:dyDescent="0.35">
      <c r="B27" s="126" t="s">
        <v>98</v>
      </c>
      <c r="C27" s="127">
        <v>0.04</v>
      </c>
      <c r="D27" s="128">
        <v>6.2969163977151896E-2</v>
      </c>
      <c r="E27" s="129" t="s">
        <v>2</v>
      </c>
      <c r="F27" s="130">
        <f t="shared" si="0"/>
        <v>0.16</v>
      </c>
      <c r="G27" s="131">
        <v>0.08</v>
      </c>
      <c r="H27" s="132">
        <f t="shared" si="1"/>
        <v>0.08</v>
      </c>
      <c r="I27" s="133">
        <v>0.16</v>
      </c>
      <c r="J27" s="120">
        <f t="shared" si="2"/>
        <v>0.24</v>
      </c>
      <c r="K27" s="121">
        <f t="shared" si="3"/>
        <v>3.36</v>
      </c>
      <c r="V27" s="92"/>
    </row>
    <row r="28" spans="2:22" ht="18" customHeight="1" x14ac:dyDescent="0.35">
      <c r="B28" s="122" t="s">
        <v>99</v>
      </c>
      <c r="C28" s="123">
        <v>4.6249999999999999E-2</v>
      </c>
      <c r="D28" s="124">
        <v>4.4343821143677999E-2</v>
      </c>
      <c r="E28" s="125" t="s">
        <v>2</v>
      </c>
      <c r="F28" s="105">
        <f t="shared" si="0"/>
        <v>0.185</v>
      </c>
      <c r="G28" s="106">
        <v>0.13</v>
      </c>
      <c r="H28" s="107">
        <f t="shared" si="1"/>
        <v>5.4999999999999993E-2</v>
      </c>
      <c r="I28" s="108">
        <v>0.16</v>
      </c>
      <c r="J28" s="109">
        <f t="shared" si="2"/>
        <v>0.215</v>
      </c>
      <c r="K28" s="110">
        <f t="shared" si="3"/>
        <v>3.01</v>
      </c>
      <c r="M28" s="134"/>
    </row>
    <row r="29" spans="2:22" ht="18" customHeight="1" x14ac:dyDescent="0.35">
      <c r="B29" s="126" t="s">
        <v>100</v>
      </c>
      <c r="C29" s="127">
        <v>0.04</v>
      </c>
      <c r="D29" s="128">
        <v>6.4565879797443479E-2</v>
      </c>
      <c r="E29" s="129" t="s">
        <v>2</v>
      </c>
      <c r="F29" s="130">
        <f t="shared" si="0"/>
        <v>0.16</v>
      </c>
      <c r="G29" s="131">
        <v>0.08</v>
      </c>
      <c r="H29" s="132">
        <f t="shared" si="1"/>
        <v>0.08</v>
      </c>
      <c r="I29" s="133">
        <v>0.16</v>
      </c>
      <c r="J29" s="120">
        <f t="shared" si="2"/>
        <v>0.24</v>
      </c>
      <c r="K29" s="121">
        <f t="shared" si="3"/>
        <v>3.36</v>
      </c>
      <c r="M29" s="134"/>
    </row>
    <row r="30" spans="2:22" ht="18" customHeight="1" x14ac:dyDescent="0.35">
      <c r="B30" s="122" t="s">
        <v>101</v>
      </c>
      <c r="C30" s="123">
        <v>0.04</v>
      </c>
      <c r="D30" s="124">
        <v>7.4558315005942302E-2</v>
      </c>
      <c r="E30" s="125" t="s">
        <v>2</v>
      </c>
      <c r="F30" s="105">
        <f t="shared" si="0"/>
        <v>0.16</v>
      </c>
      <c r="G30" s="106">
        <v>0.08</v>
      </c>
      <c r="H30" s="107">
        <f t="shared" si="1"/>
        <v>0.08</v>
      </c>
      <c r="I30" s="108">
        <v>0.16</v>
      </c>
      <c r="J30" s="109">
        <f t="shared" si="2"/>
        <v>0.24</v>
      </c>
      <c r="K30" s="110">
        <f t="shared" si="3"/>
        <v>3.36</v>
      </c>
      <c r="M30" s="134"/>
    </row>
    <row r="31" spans="2:22" ht="18" customHeight="1" x14ac:dyDescent="0.35">
      <c r="B31" s="112" t="s">
        <v>102</v>
      </c>
      <c r="C31" s="113">
        <v>0.04</v>
      </c>
      <c r="D31" s="114">
        <v>5.4322492506347866E-2</v>
      </c>
      <c r="E31" s="115" t="s">
        <v>2</v>
      </c>
      <c r="F31" s="116">
        <f t="shared" si="0"/>
        <v>0.16</v>
      </c>
      <c r="G31" s="117">
        <v>0.08</v>
      </c>
      <c r="H31" s="118">
        <f t="shared" si="1"/>
        <v>0.08</v>
      </c>
      <c r="I31" s="119">
        <v>0.16</v>
      </c>
      <c r="J31" s="120">
        <f t="shared" si="2"/>
        <v>0.24</v>
      </c>
      <c r="K31" s="121">
        <f t="shared" si="3"/>
        <v>3.36</v>
      </c>
      <c r="M31" s="134"/>
    </row>
    <row r="32" spans="2:22" ht="18" customHeight="1" x14ac:dyDescent="0.35">
      <c r="B32" s="122" t="s">
        <v>8</v>
      </c>
      <c r="C32" s="123">
        <v>0.04</v>
      </c>
      <c r="D32" s="124">
        <v>4.3491038331920459E-2</v>
      </c>
      <c r="E32" s="125" t="s">
        <v>3</v>
      </c>
      <c r="F32" s="105">
        <f t="shared" si="0"/>
        <v>0.16</v>
      </c>
      <c r="G32" s="106">
        <f t="shared" ref="G32:G50" si="4">F32</f>
        <v>0.16</v>
      </c>
      <c r="H32" s="107">
        <f t="shared" si="1"/>
        <v>0</v>
      </c>
      <c r="I32" s="108">
        <v>0.16</v>
      </c>
      <c r="J32" s="109">
        <f t="shared" si="2"/>
        <v>0.16</v>
      </c>
      <c r="K32" s="110">
        <f t="shared" si="3"/>
        <v>2.2400000000000002</v>
      </c>
      <c r="M32" s="134"/>
    </row>
    <row r="33" spans="2:13" ht="18" customHeight="1" x14ac:dyDescent="0.35">
      <c r="B33" s="126" t="s">
        <v>103</v>
      </c>
      <c r="C33" s="127">
        <v>4.4999999999999998E-2</v>
      </c>
      <c r="D33" s="128">
        <v>8.2696235751145097E-2</v>
      </c>
      <c r="E33" s="129" t="s">
        <v>3</v>
      </c>
      <c r="F33" s="130">
        <f t="shared" si="0"/>
        <v>0.18</v>
      </c>
      <c r="G33" s="131">
        <f t="shared" si="4"/>
        <v>0.18</v>
      </c>
      <c r="H33" s="132">
        <f t="shared" si="1"/>
        <v>0</v>
      </c>
      <c r="I33" s="133">
        <v>0.16</v>
      </c>
      <c r="J33" s="120">
        <f t="shared" si="2"/>
        <v>0.16</v>
      </c>
      <c r="K33" s="121">
        <f t="shared" si="3"/>
        <v>2.2400000000000002</v>
      </c>
      <c r="M33" s="134"/>
    </row>
    <row r="34" spans="2:13" ht="18" customHeight="1" x14ac:dyDescent="0.35">
      <c r="B34" s="122" t="s">
        <v>9</v>
      </c>
      <c r="C34" s="123">
        <v>0.04</v>
      </c>
      <c r="D34" s="124">
        <v>5.9521137621775834E-2</v>
      </c>
      <c r="E34" s="125" t="s">
        <v>3</v>
      </c>
      <c r="F34" s="105">
        <f t="shared" si="0"/>
        <v>0.16</v>
      </c>
      <c r="G34" s="106">
        <f t="shared" si="4"/>
        <v>0.16</v>
      </c>
      <c r="H34" s="107">
        <f t="shared" si="1"/>
        <v>0</v>
      </c>
      <c r="I34" s="108">
        <v>0.16</v>
      </c>
      <c r="J34" s="109">
        <f t="shared" si="2"/>
        <v>0.16</v>
      </c>
      <c r="K34" s="110">
        <f t="shared" si="3"/>
        <v>2.2400000000000002</v>
      </c>
      <c r="M34" s="134"/>
    </row>
    <row r="35" spans="2:13" ht="18" customHeight="1" x14ac:dyDescent="0.35">
      <c r="B35" s="126" t="s">
        <v>10</v>
      </c>
      <c r="C35" s="127">
        <v>0.04</v>
      </c>
      <c r="D35" s="128">
        <v>5.604455799123774E-2</v>
      </c>
      <c r="E35" s="129" t="s">
        <v>3</v>
      </c>
      <c r="F35" s="130">
        <f t="shared" si="0"/>
        <v>0.16</v>
      </c>
      <c r="G35" s="131">
        <f t="shared" si="4"/>
        <v>0.16</v>
      </c>
      <c r="H35" s="132">
        <f t="shared" si="1"/>
        <v>0</v>
      </c>
      <c r="I35" s="133">
        <v>0.16</v>
      </c>
      <c r="J35" s="120">
        <f t="shared" si="2"/>
        <v>0.16</v>
      </c>
      <c r="K35" s="121">
        <f t="shared" si="3"/>
        <v>2.2400000000000002</v>
      </c>
      <c r="M35" s="134"/>
    </row>
    <row r="36" spans="2:13" ht="18" customHeight="1" x14ac:dyDescent="0.35">
      <c r="B36" s="122" t="s">
        <v>11</v>
      </c>
      <c r="C36" s="123">
        <v>0.04</v>
      </c>
      <c r="D36" s="124">
        <v>8.8145592389451674E-2</v>
      </c>
      <c r="E36" s="125" t="s">
        <v>3</v>
      </c>
      <c r="F36" s="105">
        <f t="shared" si="0"/>
        <v>0.16</v>
      </c>
      <c r="G36" s="106">
        <f t="shared" si="4"/>
        <v>0.16</v>
      </c>
      <c r="H36" s="107">
        <f t="shared" si="1"/>
        <v>0</v>
      </c>
      <c r="I36" s="108">
        <v>0.16</v>
      </c>
      <c r="J36" s="109">
        <f t="shared" si="2"/>
        <v>0.16</v>
      </c>
      <c r="K36" s="110">
        <f t="shared" si="3"/>
        <v>2.2400000000000002</v>
      </c>
      <c r="M36" s="134"/>
    </row>
    <row r="37" spans="2:13" ht="18" customHeight="1" x14ac:dyDescent="0.35">
      <c r="B37" s="112" t="s">
        <v>12</v>
      </c>
      <c r="C37" s="113">
        <v>0.04</v>
      </c>
      <c r="D37" s="114">
        <v>6.9394071318778144E-2</v>
      </c>
      <c r="E37" s="115" t="s">
        <v>3</v>
      </c>
      <c r="F37" s="116">
        <f t="shared" si="0"/>
        <v>0.16</v>
      </c>
      <c r="G37" s="117">
        <f t="shared" si="4"/>
        <v>0.16</v>
      </c>
      <c r="H37" s="118">
        <f t="shared" si="1"/>
        <v>0</v>
      </c>
      <c r="I37" s="119">
        <v>0.16</v>
      </c>
      <c r="J37" s="120">
        <f t="shared" si="2"/>
        <v>0.16</v>
      </c>
      <c r="K37" s="121">
        <f t="shared" si="3"/>
        <v>2.2400000000000002</v>
      </c>
      <c r="M37" s="134"/>
    </row>
    <row r="38" spans="2:13" ht="18" customHeight="1" x14ac:dyDescent="0.35">
      <c r="B38" s="122" t="s">
        <v>13</v>
      </c>
      <c r="C38" s="123">
        <v>0.04</v>
      </c>
      <c r="D38" s="124">
        <v>9.7640002593986086E-2</v>
      </c>
      <c r="E38" s="125" t="s">
        <v>3</v>
      </c>
      <c r="F38" s="105">
        <f t="shared" si="0"/>
        <v>0.16</v>
      </c>
      <c r="G38" s="106">
        <f t="shared" si="4"/>
        <v>0.16</v>
      </c>
      <c r="H38" s="107">
        <f t="shared" si="1"/>
        <v>0</v>
      </c>
      <c r="I38" s="108">
        <v>0.16</v>
      </c>
      <c r="J38" s="109">
        <f t="shared" si="2"/>
        <v>0.16</v>
      </c>
      <c r="K38" s="110">
        <f t="shared" si="3"/>
        <v>2.2400000000000002</v>
      </c>
      <c r="M38" s="134"/>
    </row>
    <row r="39" spans="2:13" ht="18" customHeight="1" x14ac:dyDescent="0.35">
      <c r="B39" s="126" t="s">
        <v>14</v>
      </c>
      <c r="C39" s="127">
        <v>0.04</v>
      </c>
      <c r="D39" s="128">
        <v>7.8912187124658015E-2</v>
      </c>
      <c r="E39" s="129" t="s">
        <v>3</v>
      </c>
      <c r="F39" s="130">
        <f t="shared" si="0"/>
        <v>0.16</v>
      </c>
      <c r="G39" s="131">
        <f t="shared" si="4"/>
        <v>0.16</v>
      </c>
      <c r="H39" s="132">
        <f t="shared" si="1"/>
        <v>0</v>
      </c>
      <c r="I39" s="133">
        <v>0.16</v>
      </c>
      <c r="J39" s="120">
        <f t="shared" si="2"/>
        <v>0.16</v>
      </c>
      <c r="K39" s="121">
        <f t="shared" si="3"/>
        <v>2.2400000000000002</v>
      </c>
      <c r="M39" s="134"/>
    </row>
    <row r="40" spans="2:13" ht="18" customHeight="1" x14ac:dyDescent="0.35">
      <c r="B40" s="122" t="s">
        <v>15</v>
      </c>
      <c r="C40" s="123">
        <v>0.04</v>
      </c>
      <c r="D40" s="124">
        <v>6.0074776455189778E-2</v>
      </c>
      <c r="E40" s="125" t="s">
        <v>3</v>
      </c>
      <c r="F40" s="105">
        <f t="shared" si="0"/>
        <v>0.16</v>
      </c>
      <c r="G40" s="106">
        <f t="shared" si="4"/>
        <v>0.16</v>
      </c>
      <c r="H40" s="107">
        <f t="shared" si="1"/>
        <v>0</v>
      </c>
      <c r="I40" s="108">
        <v>0.16</v>
      </c>
      <c r="J40" s="109">
        <f t="shared" si="2"/>
        <v>0.16</v>
      </c>
      <c r="K40" s="110">
        <f t="shared" si="3"/>
        <v>2.2400000000000002</v>
      </c>
      <c r="M40" s="134"/>
    </row>
    <row r="41" spans="2:13" ht="18" customHeight="1" x14ac:dyDescent="0.35">
      <c r="B41" s="126" t="s">
        <v>16</v>
      </c>
      <c r="C41" s="127">
        <v>0.04</v>
      </c>
      <c r="D41" s="128">
        <v>6.5122625012547689E-2</v>
      </c>
      <c r="E41" s="129" t="s">
        <v>3</v>
      </c>
      <c r="F41" s="130">
        <f t="shared" si="0"/>
        <v>0.16</v>
      </c>
      <c r="G41" s="131">
        <f t="shared" si="4"/>
        <v>0.16</v>
      </c>
      <c r="H41" s="132">
        <f t="shared" si="1"/>
        <v>0</v>
      </c>
      <c r="I41" s="133">
        <v>0.16</v>
      </c>
      <c r="J41" s="120">
        <f t="shared" si="2"/>
        <v>0.16</v>
      </c>
      <c r="K41" s="121">
        <f t="shared" si="3"/>
        <v>2.2400000000000002</v>
      </c>
      <c r="M41" s="134"/>
    </row>
    <row r="42" spans="2:13" ht="18" customHeight="1" x14ac:dyDescent="0.35">
      <c r="B42" s="122" t="s">
        <v>17</v>
      </c>
      <c r="C42" s="123">
        <v>0.04</v>
      </c>
      <c r="D42" s="124">
        <v>7.3504030835751896E-2</v>
      </c>
      <c r="E42" s="125" t="s">
        <v>3</v>
      </c>
      <c r="F42" s="105">
        <f t="shared" si="0"/>
        <v>0.16</v>
      </c>
      <c r="G42" s="106">
        <f t="shared" si="4"/>
        <v>0.16</v>
      </c>
      <c r="H42" s="107">
        <f t="shared" ref="H42:H67" si="5">F42-G42</f>
        <v>0</v>
      </c>
      <c r="I42" s="108">
        <v>0.16</v>
      </c>
      <c r="J42" s="109">
        <f t="shared" ref="J42:J67" si="6">H42+I42</f>
        <v>0.16</v>
      </c>
      <c r="K42" s="110">
        <f t="shared" ref="K42:K67" si="7">14*J42</f>
        <v>2.2400000000000002</v>
      </c>
      <c r="M42" s="134"/>
    </row>
    <row r="43" spans="2:13" ht="18" customHeight="1" x14ac:dyDescent="0.35">
      <c r="B43" s="126" t="s">
        <v>18</v>
      </c>
      <c r="C43" s="127">
        <v>0.04</v>
      </c>
      <c r="D43" s="128">
        <v>0.12655197396955592</v>
      </c>
      <c r="E43" s="129" t="s">
        <v>3</v>
      </c>
      <c r="F43" s="130">
        <f t="shared" si="0"/>
        <v>0.16</v>
      </c>
      <c r="G43" s="131">
        <f t="shared" si="4"/>
        <v>0.16</v>
      </c>
      <c r="H43" s="132">
        <f t="shared" si="5"/>
        <v>0</v>
      </c>
      <c r="I43" s="133">
        <v>0.16</v>
      </c>
      <c r="J43" s="120">
        <f t="shared" si="6"/>
        <v>0.16</v>
      </c>
      <c r="K43" s="121">
        <f t="shared" si="7"/>
        <v>2.2400000000000002</v>
      </c>
      <c r="M43" s="134"/>
    </row>
    <row r="44" spans="2:13" ht="18" customHeight="1" x14ac:dyDescent="0.35">
      <c r="B44" s="122" t="s">
        <v>19</v>
      </c>
      <c r="C44" s="123">
        <v>0.04</v>
      </c>
      <c r="D44" s="124">
        <v>6.8201692152705135E-2</v>
      </c>
      <c r="E44" s="125" t="s">
        <v>3</v>
      </c>
      <c r="F44" s="105">
        <f t="shared" si="0"/>
        <v>0.16</v>
      </c>
      <c r="G44" s="106">
        <f t="shared" si="4"/>
        <v>0.16</v>
      </c>
      <c r="H44" s="107">
        <f t="shared" si="5"/>
        <v>0</v>
      </c>
      <c r="I44" s="108">
        <v>0.16</v>
      </c>
      <c r="J44" s="109">
        <f t="shared" si="6"/>
        <v>0.16</v>
      </c>
      <c r="K44" s="110">
        <f t="shared" si="7"/>
        <v>2.2400000000000002</v>
      </c>
      <c r="M44" s="134"/>
    </row>
    <row r="45" spans="2:13" ht="18" customHeight="1" x14ac:dyDescent="0.35">
      <c r="B45" s="112" t="s">
        <v>20</v>
      </c>
      <c r="C45" s="113">
        <v>0.04</v>
      </c>
      <c r="D45" s="114">
        <v>7.9693950647082248E-2</v>
      </c>
      <c r="E45" s="115" t="s">
        <v>3</v>
      </c>
      <c r="F45" s="116">
        <f t="shared" si="0"/>
        <v>0.16</v>
      </c>
      <c r="G45" s="117">
        <f t="shared" si="4"/>
        <v>0.16</v>
      </c>
      <c r="H45" s="118">
        <f t="shared" si="5"/>
        <v>0</v>
      </c>
      <c r="I45" s="119">
        <v>0.16</v>
      </c>
      <c r="J45" s="120">
        <f t="shared" si="6"/>
        <v>0.16</v>
      </c>
      <c r="K45" s="121">
        <f t="shared" si="7"/>
        <v>2.2400000000000002</v>
      </c>
      <c r="M45" s="134"/>
    </row>
    <row r="46" spans="2:13" ht="18" customHeight="1" x14ac:dyDescent="0.35">
      <c r="B46" s="101" t="s">
        <v>21</v>
      </c>
      <c r="C46" s="102">
        <v>4.2500000000000003E-2</v>
      </c>
      <c r="D46" s="103">
        <v>8.1716783502026158E-2</v>
      </c>
      <c r="E46" s="104" t="s">
        <v>3</v>
      </c>
      <c r="F46" s="135">
        <f t="shared" si="0"/>
        <v>0.17</v>
      </c>
      <c r="G46" s="136">
        <f t="shared" si="4"/>
        <v>0.17</v>
      </c>
      <c r="H46" s="137">
        <f t="shared" si="5"/>
        <v>0</v>
      </c>
      <c r="I46" s="138">
        <v>0.16</v>
      </c>
      <c r="J46" s="109">
        <f t="shared" si="6"/>
        <v>0.16</v>
      </c>
      <c r="K46" s="110">
        <f t="shared" si="7"/>
        <v>2.2400000000000002</v>
      </c>
      <c r="M46" s="134"/>
    </row>
    <row r="47" spans="2:13" ht="18" customHeight="1" x14ac:dyDescent="0.35">
      <c r="B47" s="112" t="s">
        <v>22</v>
      </c>
      <c r="C47" s="113">
        <v>0.04</v>
      </c>
      <c r="D47" s="114">
        <v>9.182659604547469E-2</v>
      </c>
      <c r="E47" s="115" t="s">
        <v>3</v>
      </c>
      <c r="F47" s="116">
        <f t="shared" si="0"/>
        <v>0.16</v>
      </c>
      <c r="G47" s="117">
        <f t="shared" si="4"/>
        <v>0.16</v>
      </c>
      <c r="H47" s="118">
        <f t="shared" si="5"/>
        <v>0</v>
      </c>
      <c r="I47" s="119">
        <v>0.16</v>
      </c>
      <c r="J47" s="120">
        <f t="shared" si="6"/>
        <v>0.16</v>
      </c>
      <c r="K47" s="121">
        <f t="shared" si="7"/>
        <v>2.2400000000000002</v>
      </c>
      <c r="M47" s="134"/>
    </row>
    <row r="48" spans="2:13" ht="18" customHeight="1" x14ac:dyDescent="0.35">
      <c r="B48" s="101" t="s">
        <v>104</v>
      </c>
      <c r="C48" s="102">
        <v>0.04</v>
      </c>
      <c r="D48" s="103">
        <v>0.10047811315443625</v>
      </c>
      <c r="E48" s="104" t="s">
        <v>3</v>
      </c>
      <c r="F48" s="135">
        <f t="shared" si="0"/>
        <v>0.16</v>
      </c>
      <c r="G48" s="136">
        <f t="shared" si="4"/>
        <v>0.16</v>
      </c>
      <c r="H48" s="137">
        <f t="shared" si="5"/>
        <v>0</v>
      </c>
      <c r="I48" s="138">
        <v>0.16</v>
      </c>
      <c r="J48" s="109">
        <f t="shared" si="6"/>
        <v>0.16</v>
      </c>
      <c r="K48" s="110">
        <f t="shared" si="7"/>
        <v>2.2400000000000002</v>
      </c>
      <c r="M48" s="134"/>
    </row>
    <row r="49" spans="2:13" ht="18" customHeight="1" x14ac:dyDescent="0.35">
      <c r="B49" s="112" t="s">
        <v>23</v>
      </c>
      <c r="C49" s="113">
        <v>0.04</v>
      </c>
      <c r="D49" s="114">
        <v>5.3139575598185947E-2</v>
      </c>
      <c r="E49" s="115" t="s">
        <v>3</v>
      </c>
      <c r="F49" s="116">
        <f t="shared" si="0"/>
        <v>0.16</v>
      </c>
      <c r="G49" s="117">
        <f t="shared" si="4"/>
        <v>0.16</v>
      </c>
      <c r="H49" s="118">
        <f t="shared" si="5"/>
        <v>0</v>
      </c>
      <c r="I49" s="119">
        <v>0.16</v>
      </c>
      <c r="J49" s="120">
        <f t="shared" si="6"/>
        <v>0.16</v>
      </c>
      <c r="K49" s="121">
        <f t="shared" si="7"/>
        <v>2.2400000000000002</v>
      </c>
      <c r="M49" s="134"/>
    </row>
    <row r="50" spans="2:13" ht="18" customHeight="1" x14ac:dyDescent="0.35">
      <c r="B50" s="122" t="s">
        <v>24</v>
      </c>
      <c r="C50" s="123">
        <v>0.04</v>
      </c>
      <c r="D50" s="124">
        <v>0.11454009426824568</v>
      </c>
      <c r="E50" s="125" t="s">
        <v>3</v>
      </c>
      <c r="F50" s="105">
        <f t="shared" si="0"/>
        <v>0.16</v>
      </c>
      <c r="G50" s="106">
        <f t="shared" si="4"/>
        <v>0.16</v>
      </c>
      <c r="H50" s="107">
        <f t="shared" si="5"/>
        <v>0</v>
      </c>
      <c r="I50" s="108">
        <v>0.16</v>
      </c>
      <c r="J50" s="109">
        <f t="shared" si="6"/>
        <v>0.16</v>
      </c>
      <c r="K50" s="110">
        <f t="shared" si="7"/>
        <v>2.2400000000000002</v>
      </c>
      <c r="M50" s="134"/>
    </row>
    <row r="51" spans="2:13" ht="18" customHeight="1" x14ac:dyDescent="0.35">
      <c r="B51" s="112" t="s">
        <v>75</v>
      </c>
      <c r="C51" s="113">
        <v>4.8750000000000002E-2</v>
      </c>
      <c r="D51" s="114">
        <v>1.7418120157476541E-2</v>
      </c>
      <c r="E51" s="115" t="s">
        <v>3</v>
      </c>
      <c r="F51" s="116">
        <f t="shared" si="0"/>
        <v>0.19500000000000001</v>
      </c>
      <c r="G51" s="117">
        <f>F51-(0.00375*$J$4)</f>
        <v>0.18</v>
      </c>
      <c r="H51" s="118">
        <f t="shared" si="5"/>
        <v>1.5000000000000013E-2</v>
      </c>
      <c r="I51" s="119">
        <v>0.16</v>
      </c>
      <c r="J51" s="120">
        <f t="shared" si="6"/>
        <v>0.17500000000000002</v>
      </c>
      <c r="K51" s="121">
        <f t="shared" si="7"/>
        <v>2.4500000000000002</v>
      </c>
      <c r="M51" s="134"/>
    </row>
    <row r="52" spans="2:13" ht="18" customHeight="1" x14ac:dyDescent="0.35">
      <c r="B52" s="122" t="s">
        <v>25</v>
      </c>
      <c r="C52" s="123">
        <v>3.5000000000000003E-2</v>
      </c>
      <c r="D52" s="124">
        <v>5.9279650243112235E-2</v>
      </c>
      <c r="E52" s="125" t="s">
        <v>3</v>
      </c>
      <c r="F52" s="105">
        <f t="shared" si="0"/>
        <v>0.14000000000000001</v>
      </c>
      <c r="G52" s="106">
        <f t="shared" ref="G52:G67" si="8">F52</f>
        <v>0.14000000000000001</v>
      </c>
      <c r="H52" s="107">
        <f t="shared" si="5"/>
        <v>0</v>
      </c>
      <c r="I52" s="108">
        <v>0.16</v>
      </c>
      <c r="J52" s="109">
        <f t="shared" si="6"/>
        <v>0.16</v>
      </c>
      <c r="K52" s="110">
        <f t="shared" si="7"/>
        <v>2.2400000000000002</v>
      </c>
      <c r="M52" s="134"/>
    </row>
    <row r="53" spans="2:13" ht="18" customHeight="1" x14ac:dyDescent="0.35">
      <c r="B53" s="126" t="s">
        <v>26</v>
      </c>
      <c r="C53" s="127">
        <v>0.04</v>
      </c>
      <c r="D53" s="128">
        <v>5.8536606374978296E-2</v>
      </c>
      <c r="E53" s="129" t="s">
        <v>3</v>
      </c>
      <c r="F53" s="130">
        <f t="shared" si="0"/>
        <v>0.16</v>
      </c>
      <c r="G53" s="131">
        <f t="shared" si="8"/>
        <v>0.16</v>
      </c>
      <c r="H53" s="132">
        <f t="shared" si="5"/>
        <v>0</v>
      </c>
      <c r="I53" s="133">
        <v>0.16</v>
      </c>
      <c r="J53" s="120">
        <f t="shared" si="6"/>
        <v>0.16</v>
      </c>
      <c r="K53" s="121">
        <f t="shared" si="7"/>
        <v>2.2400000000000002</v>
      </c>
      <c r="M53" s="134"/>
    </row>
    <row r="54" spans="2:13" ht="18" customHeight="1" x14ac:dyDescent="0.35">
      <c r="B54" s="122" t="s">
        <v>27</v>
      </c>
      <c r="C54" s="123">
        <v>0.04</v>
      </c>
      <c r="D54" s="124">
        <v>7.3217234330369807E-2</v>
      </c>
      <c r="E54" s="125" t="s">
        <v>3</v>
      </c>
      <c r="F54" s="105">
        <f t="shared" si="0"/>
        <v>0.16</v>
      </c>
      <c r="G54" s="106">
        <f t="shared" si="8"/>
        <v>0.16</v>
      </c>
      <c r="H54" s="107">
        <f t="shared" si="5"/>
        <v>0</v>
      </c>
      <c r="I54" s="108">
        <v>0.16</v>
      </c>
      <c r="J54" s="109">
        <f t="shared" si="6"/>
        <v>0.16</v>
      </c>
      <c r="K54" s="110">
        <f t="shared" si="7"/>
        <v>2.2400000000000002</v>
      </c>
      <c r="M54" s="134"/>
    </row>
    <row r="55" spans="2:13" ht="18" customHeight="1" x14ac:dyDescent="0.35">
      <c r="B55" s="126" t="s">
        <v>70</v>
      </c>
      <c r="C55" s="127">
        <v>0.04</v>
      </c>
      <c r="D55" s="128">
        <v>7.5397395953837307E-2</v>
      </c>
      <c r="E55" s="129" t="s">
        <v>3</v>
      </c>
      <c r="F55" s="130">
        <f t="shared" si="0"/>
        <v>0.16</v>
      </c>
      <c r="G55" s="131">
        <f t="shared" si="8"/>
        <v>0.16</v>
      </c>
      <c r="H55" s="132">
        <f t="shared" si="5"/>
        <v>0</v>
      </c>
      <c r="I55" s="133">
        <v>0.16</v>
      </c>
      <c r="J55" s="120">
        <f t="shared" si="6"/>
        <v>0.16</v>
      </c>
      <c r="K55" s="121">
        <f t="shared" si="7"/>
        <v>2.2400000000000002</v>
      </c>
      <c r="M55" s="134"/>
    </row>
    <row r="56" spans="2:13" ht="18" customHeight="1" x14ac:dyDescent="0.35">
      <c r="B56" s="122" t="s">
        <v>29</v>
      </c>
      <c r="C56" s="123">
        <v>0.04</v>
      </c>
      <c r="D56" s="124">
        <v>8.8219577683451164E-2</v>
      </c>
      <c r="E56" s="125" t="s">
        <v>3</v>
      </c>
      <c r="F56" s="105">
        <f t="shared" si="0"/>
        <v>0.16</v>
      </c>
      <c r="G56" s="106">
        <f t="shared" si="8"/>
        <v>0.16</v>
      </c>
      <c r="H56" s="107">
        <f t="shared" si="5"/>
        <v>0</v>
      </c>
      <c r="I56" s="108">
        <v>0.16</v>
      </c>
      <c r="J56" s="109">
        <f t="shared" si="6"/>
        <v>0.16</v>
      </c>
      <c r="K56" s="110">
        <f t="shared" si="7"/>
        <v>2.2400000000000002</v>
      </c>
      <c r="M56" s="134"/>
    </row>
    <row r="57" spans="2:13" ht="18" customHeight="1" x14ac:dyDescent="0.35">
      <c r="B57" s="126" t="s">
        <v>30</v>
      </c>
      <c r="C57" s="127">
        <v>0.04</v>
      </c>
      <c r="D57" s="128">
        <v>7.2927746990690837E-2</v>
      </c>
      <c r="E57" s="129" t="s">
        <v>3</v>
      </c>
      <c r="F57" s="130">
        <f t="shared" si="0"/>
        <v>0.16</v>
      </c>
      <c r="G57" s="131">
        <f t="shared" si="8"/>
        <v>0.16</v>
      </c>
      <c r="H57" s="132">
        <f t="shared" si="5"/>
        <v>0</v>
      </c>
      <c r="I57" s="133">
        <v>0.16</v>
      </c>
      <c r="J57" s="120">
        <f t="shared" si="6"/>
        <v>0.16</v>
      </c>
      <c r="K57" s="121">
        <f t="shared" si="7"/>
        <v>2.2400000000000002</v>
      </c>
      <c r="M57" s="134"/>
    </row>
    <row r="58" spans="2:13" ht="18" customHeight="1" x14ac:dyDescent="0.35">
      <c r="B58" s="122" t="s">
        <v>39</v>
      </c>
      <c r="C58" s="123">
        <v>0.04</v>
      </c>
      <c r="D58" s="124">
        <v>6.5276104117918815E-2</v>
      </c>
      <c r="E58" s="125" t="s">
        <v>3</v>
      </c>
      <c r="F58" s="105">
        <v>0.08</v>
      </c>
      <c r="G58" s="106">
        <f t="shared" si="8"/>
        <v>0.08</v>
      </c>
      <c r="H58" s="107">
        <f t="shared" si="5"/>
        <v>0</v>
      </c>
      <c r="I58" s="108">
        <v>0.16</v>
      </c>
      <c r="J58" s="109">
        <f t="shared" si="6"/>
        <v>0.16</v>
      </c>
      <c r="K58" s="110">
        <f t="shared" si="7"/>
        <v>2.2400000000000002</v>
      </c>
      <c r="M58" s="134"/>
    </row>
    <row r="59" spans="2:13" ht="18" customHeight="1" x14ac:dyDescent="0.35">
      <c r="B59" s="126" t="s">
        <v>28</v>
      </c>
      <c r="C59" s="127">
        <v>0.04</v>
      </c>
      <c r="D59" s="128">
        <v>6.6848383949888832E-2</v>
      </c>
      <c r="E59" s="129" t="s">
        <v>3</v>
      </c>
      <c r="F59" s="130">
        <f t="shared" ref="F59:F67" si="9">C59*$J$4</f>
        <v>0.16</v>
      </c>
      <c r="G59" s="131">
        <f t="shared" si="8"/>
        <v>0.16</v>
      </c>
      <c r="H59" s="132">
        <f t="shared" si="5"/>
        <v>0</v>
      </c>
      <c r="I59" s="133">
        <v>0.16</v>
      </c>
      <c r="J59" s="120">
        <f t="shared" si="6"/>
        <v>0.16</v>
      </c>
      <c r="K59" s="121">
        <f t="shared" si="7"/>
        <v>2.2400000000000002</v>
      </c>
      <c r="M59" s="134"/>
    </row>
    <row r="60" spans="2:13" ht="18" customHeight="1" x14ac:dyDescent="0.35">
      <c r="B60" s="122" t="s">
        <v>31</v>
      </c>
      <c r="C60" s="123">
        <v>0.04</v>
      </c>
      <c r="D60" s="124">
        <v>0.10168274916689113</v>
      </c>
      <c r="E60" s="125" t="s">
        <v>3</v>
      </c>
      <c r="F60" s="105">
        <f t="shared" si="9"/>
        <v>0.16</v>
      </c>
      <c r="G60" s="106">
        <f t="shared" si="8"/>
        <v>0.16</v>
      </c>
      <c r="H60" s="107">
        <f t="shared" si="5"/>
        <v>0</v>
      </c>
      <c r="I60" s="108">
        <v>0.16</v>
      </c>
      <c r="J60" s="109">
        <f t="shared" si="6"/>
        <v>0.16</v>
      </c>
      <c r="K60" s="110">
        <f t="shared" si="7"/>
        <v>2.2400000000000002</v>
      </c>
      <c r="M60" s="134"/>
    </row>
    <row r="61" spans="2:13" ht="18" customHeight="1" x14ac:dyDescent="0.35">
      <c r="B61" s="112" t="s">
        <v>32</v>
      </c>
      <c r="C61" s="113">
        <v>0.04</v>
      </c>
      <c r="D61" s="114">
        <v>7.0739238776442767E-2</v>
      </c>
      <c r="E61" s="115" t="s">
        <v>3</v>
      </c>
      <c r="F61" s="116">
        <f t="shared" si="9"/>
        <v>0.16</v>
      </c>
      <c r="G61" s="117">
        <f t="shared" si="8"/>
        <v>0.16</v>
      </c>
      <c r="H61" s="118">
        <f t="shared" si="5"/>
        <v>0</v>
      </c>
      <c r="I61" s="119">
        <v>0.16</v>
      </c>
      <c r="J61" s="120">
        <f t="shared" si="6"/>
        <v>0.16</v>
      </c>
      <c r="K61" s="121">
        <f t="shared" si="7"/>
        <v>2.2400000000000002</v>
      </c>
      <c r="M61" s="134"/>
    </row>
    <row r="62" spans="2:13" ht="18" customHeight="1" x14ac:dyDescent="0.35">
      <c r="B62" s="101" t="s">
        <v>33</v>
      </c>
      <c r="C62" s="102">
        <v>0.04</v>
      </c>
      <c r="D62" s="103">
        <v>0.11981012572248653</v>
      </c>
      <c r="E62" s="104" t="s">
        <v>3</v>
      </c>
      <c r="F62" s="135">
        <f t="shared" si="9"/>
        <v>0.16</v>
      </c>
      <c r="G62" s="136">
        <f t="shared" si="8"/>
        <v>0.16</v>
      </c>
      <c r="H62" s="137">
        <f t="shared" si="5"/>
        <v>0</v>
      </c>
      <c r="I62" s="138">
        <v>0.16</v>
      </c>
      <c r="J62" s="109">
        <f t="shared" si="6"/>
        <v>0.16</v>
      </c>
      <c r="K62" s="110">
        <f t="shared" si="7"/>
        <v>2.2400000000000002</v>
      </c>
      <c r="M62" s="134"/>
    </row>
    <row r="63" spans="2:13" ht="18" customHeight="1" x14ac:dyDescent="0.35">
      <c r="B63" s="112" t="s">
        <v>34</v>
      </c>
      <c r="C63" s="113">
        <v>0.04</v>
      </c>
      <c r="D63" s="114">
        <v>5.0408994733531422E-2</v>
      </c>
      <c r="E63" s="115" t="s">
        <v>3</v>
      </c>
      <c r="F63" s="116">
        <f t="shared" si="9"/>
        <v>0.16</v>
      </c>
      <c r="G63" s="117">
        <f t="shared" si="8"/>
        <v>0.16</v>
      </c>
      <c r="H63" s="118">
        <f t="shared" si="5"/>
        <v>0</v>
      </c>
      <c r="I63" s="119">
        <v>0.16</v>
      </c>
      <c r="J63" s="120">
        <f t="shared" si="6"/>
        <v>0.16</v>
      </c>
      <c r="K63" s="121">
        <f t="shared" si="7"/>
        <v>2.2400000000000002</v>
      </c>
      <c r="M63" s="134"/>
    </row>
    <row r="64" spans="2:13" ht="18" customHeight="1" x14ac:dyDescent="0.35">
      <c r="B64" s="101" t="s">
        <v>35</v>
      </c>
      <c r="C64" s="102">
        <v>0.03</v>
      </c>
      <c r="D64" s="103">
        <v>5.772243332629251E-2</v>
      </c>
      <c r="E64" s="104" t="s">
        <v>3</v>
      </c>
      <c r="F64" s="135">
        <f t="shared" si="9"/>
        <v>0.12</v>
      </c>
      <c r="G64" s="136">
        <f t="shared" si="8"/>
        <v>0.12</v>
      </c>
      <c r="H64" s="137">
        <f t="shared" si="5"/>
        <v>0</v>
      </c>
      <c r="I64" s="138">
        <v>0.16</v>
      </c>
      <c r="J64" s="109">
        <f t="shared" si="6"/>
        <v>0.16</v>
      </c>
      <c r="K64" s="110">
        <f t="shared" si="7"/>
        <v>2.2400000000000002</v>
      </c>
      <c r="M64" s="134"/>
    </row>
    <row r="65" spans="2:14" ht="18" customHeight="1" x14ac:dyDescent="0.35">
      <c r="B65" s="112" t="s">
        <v>36</v>
      </c>
      <c r="C65" s="113">
        <v>0.03</v>
      </c>
      <c r="D65" s="114">
        <v>6.6372358481372393E-2</v>
      </c>
      <c r="E65" s="115" t="s">
        <v>3</v>
      </c>
      <c r="F65" s="116">
        <f t="shared" si="9"/>
        <v>0.12</v>
      </c>
      <c r="G65" s="117">
        <f t="shared" si="8"/>
        <v>0.12</v>
      </c>
      <c r="H65" s="118">
        <f t="shared" si="5"/>
        <v>0</v>
      </c>
      <c r="I65" s="119">
        <v>0.16</v>
      </c>
      <c r="J65" s="120">
        <f t="shared" si="6"/>
        <v>0.16</v>
      </c>
      <c r="K65" s="121">
        <f t="shared" si="7"/>
        <v>2.2400000000000002</v>
      </c>
      <c r="M65" s="134"/>
    </row>
    <row r="66" spans="2:14" ht="18" customHeight="1" x14ac:dyDescent="0.35">
      <c r="B66" s="122" t="s">
        <v>105</v>
      </c>
      <c r="C66" s="123">
        <v>4.3749999999999997E-2</v>
      </c>
      <c r="D66" s="139">
        <v>3.4549254345604699E-2</v>
      </c>
      <c r="E66" s="125" t="s">
        <v>3</v>
      </c>
      <c r="F66" s="105">
        <f t="shared" si="9"/>
        <v>0.17499999999999999</v>
      </c>
      <c r="G66" s="106">
        <f>F66-(0.00375*$J$4)</f>
        <v>0.15999999999999998</v>
      </c>
      <c r="H66" s="107">
        <f t="shared" si="5"/>
        <v>1.5000000000000013E-2</v>
      </c>
      <c r="I66" s="108">
        <v>0.16</v>
      </c>
      <c r="J66" s="109">
        <f t="shared" si="6"/>
        <v>0.17500000000000002</v>
      </c>
      <c r="K66" s="110">
        <f t="shared" si="7"/>
        <v>2.4500000000000002</v>
      </c>
      <c r="M66" s="134"/>
    </row>
    <row r="67" spans="2:14" ht="18" customHeight="1" thickBot="1" x14ac:dyDescent="0.4">
      <c r="B67" s="126" t="s">
        <v>37</v>
      </c>
      <c r="C67" s="140">
        <v>0.04</v>
      </c>
      <c r="D67" s="141">
        <v>7.6083857744221772E-2</v>
      </c>
      <c r="E67" s="129" t="s">
        <v>3</v>
      </c>
      <c r="F67" s="130">
        <f t="shared" si="9"/>
        <v>0.16</v>
      </c>
      <c r="G67" s="131">
        <f t="shared" si="8"/>
        <v>0.16</v>
      </c>
      <c r="H67" s="132">
        <f t="shared" si="5"/>
        <v>0</v>
      </c>
      <c r="I67" s="133">
        <v>0.16</v>
      </c>
      <c r="J67" s="120">
        <f t="shared" si="6"/>
        <v>0.16</v>
      </c>
      <c r="K67" s="121">
        <f t="shared" si="7"/>
        <v>2.2400000000000002</v>
      </c>
      <c r="M67" s="134"/>
    </row>
    <row r="68" spans="2:14" ht="0.75" customHeight="1" thickTop="1" x14ac:dyDescent="0.35">
      <c r="B68" s="142"/>
      <c r="C68" s="143"/>
      <c r="D68" s="144"/>
      <c r="E68" s="145"/>
      <c r="F68" s="146"/>
      <c r="G68" s="147"/>
      <c r="H68" s="148"/>
      <c r="I68" s="149"/>
      <c r="J68" s="150"/>
      <c r="K68" s="151"/>
      <c r="M68" s="134"/>
    </row>
    <row r="69" spans="2:14" s="154" customFormat="1" ht="3" customHeight="1" x14ac:dyDescent="0.35">
      <c r="B69" s="152"/>
      <c r="C69" s="153"/>
      <c r="E69" s="153"/>
      <c r="F69" s="155"/>
      <c r="G69" s="155"/>
      <c r="H69" s="156"/>
      <c r="I69" s="155"/>
      <c r="J69" s="156"/>
      <c r="K69" s="157"/>
      <c r="M69" s="158"/>
      <c r="N69" s="2"/>
    </row>
    <row r="70" spans="2:14" s="154" customFormat="1" ht="14.25" customHeight="1" x14ac:dyDescent="0.35">
      <c r="B70" s="159" t="s">
        <v>106</v>
      </c>
      <c r="C70" s="153"/>
      <c r="E70" s="153"/>
      <c r="F70" s="155"/>
      <c r="G70" s="155"/>
      <c r="H70" s="156"/>
      <c r="I70" s="155"/>
      <c r="J70" s="156"/>
      <c r="K70" s="157"/>
      <c r="M70" s="158"/>
      <c r="N70" s="2"/>
    </row>
    <row r="71" spans="2:14" s="154" customFormat="1" ht="14.25" customHeight="1" x14ac:dyDescent="0.35">
      <c r="B71" s="198" t="s">
        <v>107</v>
      </c>
      <c r="C71" s="199"/>
      <c r="D71" s="199"/>
      <c r="E71" s="199"/>
      <c r="F71" s="199"/>
      <c r="G71" s="199"/>
      <c r="H71" s="199"/>
      <c r="I71" s="199"/>
      <c r="J71" s="199"/>
      <c r="K71" s="200"/>
      <c r="M71" s="158"/>
      <c r="N71" s="2"/>
    </row>
    <row r="72" spans="2:14" s="160" customFormat="1" ht="14.25" customHeight="1" x14ac:dyDescent="0.25">
      <c r="B72" s="198"/>
      <c r="C72" s="199"/>
      <c r="D72" s="199"/>
      <c r="E72" s="199"/>
      <c r="F72" s="199"/>
      <c r="G72" s="199"/>
      <c r="H72" s="199"/>
      <c r="I72" s="199"/>
      <c r="J72" s="199"/>
      <c r="K72" s="200"/>
      <c r="M72" s="161"/>
    </row>
    <row r="73" spans="2:14" s="160" customFormat="1" ht="14.25" customHeight="1" x14ac:dyDescent="0.25">
      <c r="B73" s="198" t="s">
        <v>78</v>
      </c>
      <c r="C73" s="199"/>
      <c r="D73" s="199"/>
      <c r="E73" s="199"/>
      <c r="F73" s="199"/>
      <c r="G73" s="199"/>
      <c r="H73" s="199"/>
      <c r="I73" s="199"/>
      <c r="J73" s="199"/>
      <c r="K73" s="200"/>
      <c r="M73" s="161"/>
    </row>
    <row r="74" spans="2:14" s="160" customFormat="1" ht="14.25" customHeight="1" x14ac:dyDescent="0.25">
      <c r="B74" s="198"/>
      <c r="C74" s="199"/>
      <c r="D74" s="199"/>
      <c r="E74" s="199"/>
      <c r="F74" s="199"/>
      <c r="G74" s="199"/>
      <c r="H74" s="199"/>
      <c r="I74" s="199"/>
      <c r="J74" s="199"/>
      <c r="K74" s="200"/>
      <c r="M74" s="161"/>
    </row>
    <row r="75" spans="2:14" s="160" customFormat="1" ht="14.25" customHeight="1" x14ac:dyDescent="0.3">
      <c r="B75" s="152" t="s">
        <v>41</v>
      </c>
      <c r="C75" s="162"/>
      <c r="D75" s="163"/>
      <c r="E75" s="162"/>
      <c r="F75" s="162"/>
      <c r="G75" s="162"/>
      <c r="H75" s="162"/>
      <c r="I75" s="162"/>
      <c r="J75" s="162"/>
      <c r="K75" s="164"/>
      <c r="M75" s="161"/>
    </row>
    <row r="76" spans="2:14" s="160" customFormat="1" ht="14.25" customHeight="1" x14ac:dyDescent="0.3">
      <c r="B76" s="152" t="s">
        <v>108</v>
      </c>
      <c r="C76" s="162"/>
      <c r="D76" s="163"/>
      <c r="E76" s="162"/>
      <c r="F76" s="162"/>
      <c r="G76" s="162"/>
      <c r="H76" s="162"/>
      <c r="I76" s="162"/>
      <c r="J76" s="162"/>
      <c r="K76" s="164"/>
      <c r="M76" s="161"/>
    </row>
    <row r="77" spans="2:14" s="160" customFormat="1" ht="14.25" customHeight="1" x14ac:dyDescent="0.3">
      <c r="B77" s="152" t="s">
        <v>109</v>
      </c>
      <c r="C77" s="162"/>
      <c r="E77" s="162"/>
      <c r="F77" s="162"/>
      <c r="G77" s="162"/>
      <c r="H77" s="162"/>
      <c r="I77" s="162"/>
      <c r="J77" s="162"/>
      <c r="K77" s="164"/>
      <c r="M77" s="161"/>
    </row>
    <row r="78" spans="2:14" s="160" customFormat="1" ht="14.25" customHeight="1" x14ac:dyDescent="0.3">
      <c r="B78" s="152" t="s">
        <v>110</v>
      </c>
      <c r="K78" s="163"/>
    </row>
    <row r="79" spans="2:14" s="160" customFormat="1" ht="4.5" customHeight="1" thickBot="1" x14ac:dyDescent="0.3">
      <c r="B79" s="165"/>
      <c r="C79" s="166"/>
      <c r="D79" s="166"/>
      <c r="E79" s="166"/>
      <c r="F79" s="166"/>
      <c r="G79" s="166"/>
      <c r="H79" s="166"/>
      <c r="I79" s="166"/>
      <c r="J79" s="166"/>
      <c r="K79" s="167"/>
    </row>
    <row r="80" spans="2:14" ht="15" thickTop="1" x14ac:dyDescent="0.35"/>
  </sheetData>
  <sheetProtection sort="0" autoFilter="0"/>
  <autoFilter ref="B9:K9" xr:uid="{C8FE0C08-B998-4867-B375-B20363042E0A}">
    <sortState xmlns:xlrd2="http://schemas.microsoft.com/office/spreadsheetml/2017/richdata2" ref="B10:K67">
      <sortCondition descending="1" ref="E9"/>
    </sortState>
  </autoFilter>
  <mergeCells count="14">
    <mergeCell ref="G7:G8"/>
    <mergeCell ref="H7:H8"/>
    <mergeCell ref="B71:K72"/>
    <mergeCell ref="B73:K74"/>
    <mergeCell ref="B2:K2"/>
    <mergeCell ref="D3:D8"/>
    <mergeCell ref="E3:E8"/>
    <mergeCell ref="F3:I5"/>
    <mergeCell ref="B4:B8"/>
    <mergeCell ref="C4:C8"/>
    <mergeCell ref="F6:H6"/>
    <mergeCell ref="I6:I8"/>
    <mergeCell ref="J6:K7"/>
    <mergeCell ref="F7:F8"/>
  </mergeCells>
  <dataValidations count="1">
    <dataValidation type="list" allowBlank="1" showInputMessage="1" showErrorMessage="1" sqref="J4" xr:uid="{E60B42FB-B243-4588-AB8F-56C2045D9A1C}">
      <formula1>$AF$3:$AF$8</formula1>
    </dataValidation>
  </dataValidations>
  <pageMargins left="0.7" right="0.7" top="0.75" bottom="0.75" header="0.3" footer="0.3"/>
  <pageSetup orientation="portrait" horizontalDpi="200" verticalDpi="200" r:id="rId1"/>
  <ignoredErrors>
    <ignoredError sqref="G6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406DF-42E1-48FA-BB81-A6CB19937A97}">
  <dimension ref="B1:AF79"/>
  <sheetViews>
    <sheetView zoomScaleNormal="100" workbookViewId="0">
      <pane ySplit="9" topLeftCell="A10" activePane="bottomLeft" state="frozen"/>
      <selection pane="bottomLeft" activeCell="J4" sqref="J4"/>
    </sheetView>
  </sheetViews>
  <sheetFormatPr defaultColWidth="9.1796875" defaultRowHeight="14.5" x14ac:dyDescent="0.35"/>
  <cols>
    <col min="1" max="1" width="2.1796875" style="2" customWidth="1"/>
    <col min="2" max="2" width="18.26953125" style="2" customWidth="1"/>
    <col min="3" max="3" width="12.26953125" style="2" customWidth="1"/>
    <col min="4" max="4" width="16.7265625" style="2" customWidth="1"/>
    <col min="5" max="5" width="13.7265625" style="2" customWidth="1"/>
    <col min="6" max="11" width="11.54296875" style="2" customWidth="1"/>
    <col min="12" max="21" width="9.1796875" style="2"/>
    <col min="22" max="23" width="9.1796875" style="2" customWidth="1"/>
    <col min="24" max="31" width="9.1796875" style="2"/>
    <col min="32" max="32" width="9.1796875" style="2" hidden="1" customWidth="1"/>
    <col min="33" max="16384" width="9.1796875" style="2"/>
  </cols>
  <sheetData>
    <row r="1" spans="2:32" ht="11.25" customHeight="1" thickBot="1" x14ac:dyDescent="0.4"/>
    <row r="2" spans="2:32" ht="42.75" customHeight="1" thickTop="1" thickBot="1" x14ac:dyDescent="0.4">
      <c r="B2" s="201" t="s">
        <v>76</v>
      </c>
      <c r="C2" s="202"/>
      <c r="D2" s="202"/>
      <c r="E2" s="202"/>
      <c r="F2" s="202"/>
      <c r="G2" s="202"/>
      <c r="H2" s="202"/>
      <c r="I2" s="202"/>
      <c r="J2" s="202"/>
      <c r="K2" s="203"/>
      <c r="AF2" s="92"/>
    </row>
    <row r="3" spans="2:32" ht="9" customHeight="1" thickTop="1" thickBot="1" x14ac:dyDescent="0.4">
      <c r="B3" s="93"/>
      <c r="C3" s="94"/>
      <c r="D3" s="204" t="s">
        <v>77</v>
      </c>
      <c r="E3" s="195" t="s">
        <v>113</v>
      </c>
      <c r="F3" s="206" t="s">
        <v>7</v>
      </c>
      <c r="G3" s="207"/>
      <c r="H3" s="207"/>
      <c r="I3" s="207"/>
      <c r="J3" s="95"/>
      <c r="K3" s="96"/>
      <c r="AF3" s="92">
        <v>3.5</v>
      </c>
    </row>
    <row r="4" spans="2:32" ht="36.75" customHeight="1" thickTop="1" thickBot="1" x14ac:dyDescent="0.4">
      <c r="B4" s="210" t="s">
        <v>42</v>
      </c>
      <c r="C4" s="205" t="s">
        <v>5</v>
      </c>
      <c r="D4" s="205"/>
      <c r="E4" s="196"/>
      <c r="F4" s="208"/>
      <c r="G4" s="209"/>
      <c r="H4" s="209"/>
      <c r="I4" s="209"/>
      <c r="J4" s="57">
        <v>4</v>
      </c>
      <c r="K4" s="97"/>
      <c r="V4" s="92"/>
      <c r="AF4" s="92">
        <v>4</v>
      </c>
    </row>
    <row r="5" spans="2:32" ht="21.75" customHeight="1" thickTop="1" thickBot="1" x14ac:dyDescent="0.4">
      <c r="B5" s="210"/>
      <c r="C5" s="205"/>
      <c r="D5" s="205"/>
      <c r="E5" s="196"/>
      <c r="F5" s="208"/>
      <c r="G5" s="209"/>
      <c r="H5" s="209"/>
      <c r="I5" s="209"/>
      <c r="J5" s="98" t="s">
        <v>1</v>
      </c>
      <c r="K5" s="97"/>
      <c r="V5" s="92"/>
      <c r="AF5" s="92">
        <v>4.5</v>
      </c>
    </row>
    <row r="6" spans="2:32" ht="19.5" customHeight="1" thickTop="1" x14ac:dyDescent="0.35">
      <c r="B6" s="210"/>
      <c r="C6" s="205"/>
      <c r="D6" s="205"/>
      <c r="E6" s="196"/>
      <c r="F6" s="211" t="s">
        <v>4</v>
      </c>
      <c r="G6" s="212"/>
      <c r="H6" s="212"/>
      <c r="I6" s="213" t="s">
        <v>6</v>
      </c>
      <c r="J6" s="215" t="s">
        <v>44</v>
      </c>
      <c r="K6" s="216"/>
      <c r="V6" s="92"/>
      <c r="AF6" s="92">
        <v>5</v>
      </c>
    </row>
    <row r="7" spans="2:32" ht="16.5" customHeight="1" x14ac:dyDescent="0.35">
      <c r="B7" s="210"/>
      <c r="C7" s="205"/>
      <c r="D7" s="205"/>
      <c r="E7" s="196"/>
      <c r="F7" s="185" t="s">
        <v>79</v>
      </c>
      <c r="G7" s="183" t="s">
        <v>80</v>
      </c>
      <c r="H7" s="197" t="s">
        <v>43</v>
      </c>
      <c r="I7" s="214"/>
      <c r="J7" s="217"/>
      <c r="K7" s="218"/>
      <c r="AF7" s="92">
        <v>5.5</v>
      </c>
    </row>
    <row r="8" spans="2:32" ht="15" customHeight="1" x14ac:dyDescent="0.35">
      <c r="B8" s="210"/>
      <c r="C8" s="205"/>
      <c r="D8" s="205"/>
      <c r="E8" s="196"/>
      <c r="F8" s="185"/>
      <c r="G8" s="184"/>
      <c r="H8" s="197"/>
      <c r="I8" s="214"/>
      <c r="J8" s="99" t="s">
        <v>0</v>
      </c>
      <c r="K8" s="100" t="s">
        <v>68</v>
      </c>
      <c r="V8" s="92"/>
      <c r="AF8" s="92">
        <v>6</v>
      </c>
    </row>
    <row r="9" spans="2:32" ht="14.25" customHeight="1" thickBot="1" x14ac:dyDescent="0.4">
      <c r="B9" s="77"/>
      <c r="C9" s="78"/>
      <c r="D9" s="78"/>
      <c r="E9" s="79"/>
      <c r="F9" s="80"/>
      <c r="G9" s="81"/>
      <c r="H9" s="82"/>
      <c r="I9" s="83"/>
      <c r="J9" s="84"/>
      <c r="K9" s="85" t="s">
        <v>69</v>
      </c>
    </row>
    <row r="10" spans="2:32" ht="18" customHeight="1" thickTop="1" x14ac:dyDescent="0.35">
      <c r="B10" s="101" t="s">
        <v>115</v>
      </c>
      <c r="C10" s="102">
        <v>0.04</v>
      </c>
      <c r="D10" s="103">
        <v>4.8384280027083088E-2</v>
      </c>
      <c r="E10" s="104" t="s">
        <v>2</v>
      </c>
      <c r="F10" s="105">
        <f t="shared" ref="F10:F54" si="0">C10*$J$4</f>
        <v>0.16</v>
      </c>
      <c r="G10" s="106">
        <v>0.12</v>
      </c>
      <c r="H10" s="107">
        <f t="shared" ref="H10:H41" si="1">F10-G10</f>
        <v>4.0000000000000008E-2</v>
      </c>
      <c r="I10" s="108">
        <v>0.16</v>
      </c>
      <c r="J10" s="109">
        <f t="shared" ref="J10:J41" si="2">H10+I10</f>
        <v>0.2</v>
      </c>
      <c r="K10" s="110">
        <f t="shared" ref="K10:K41" si="3">14*J10</f>
        <v>2.8000000000000003</v>
      </c>
      <c r="N10" s="111"/>
      <c r="V10" s="92"/>
    </row>
    <row r="11" spans="2:32" ht="18" customHeight="1" x14ac:dyDescent="0.35">
      <c r="B11" s="112" t="s">
        <v>119</v>
      </c>
      <c r="C11" s="113">
        <v>4.7500000000000001E-2</v>
      </c>
      <c r="D11" s="114">
        <v>4.2829365256234188E-2</v>
      </c>
      <c r="E11" s="115" t="s">
        <v>2</v>
      </c>
      <c r="F11" s="116">
        <f t="shared" si="0"/>
        <v>0.19</v>
      </c>
      <c r="G11" s="117">
        <v>0.1</v>
      </c>
      <c r="H11" s="118">
        <f t="shared" si="1"/>
        <v>0.09</v>
      </c>
      <c r="I11" s="119">
        <v>0.16</v>
      </c>
      <c r="J11" s="120">
        <f t="shared" si="2"/>
        <v>0.25</v>
      </c>
      <c r="K11" s="121">
        <f t="shared" si="3"/>
        <v>3.5</v>
      </c>
      <c r="V11" s="92"/>
    </row>
    <row r="12" spans="2:32" ht="18" customHeight="1" x14ac:dyDescent="0.35">
      <c r="B12" s="122" t="s">
        <v>88</v>
      </c>
      <c r="C12" s="123">
        <v>0.04</v>
      </c>
      <c r="D12" s="124">
        <v>4.8641248974655125E-2</v>
      </c>
      <c r="E12" s="125" t="s">
        <v>2</v>
      </c>
      <c r="F12" s="105">
        <f t="shared" si="0"/>
        <v>0.16</v>
      </c>
      <c r="G12" s="106">
        <v>0.08</v>
      </c>
      <c r="H12" s="107">
        <f t="shared" si="1"/>
        <v>0.08</v>
      </c>
      <c r="I12" s="108">
        <v>0.16</v>
      </c>
      <c r="J12" s="109">
        <f t="shared" si="2"/>
        <v>0.24</v>
      </c>
      <c r="K12" s="110">
        <f t="shared" si="3"/>
        <v>3.36</v>
      </c>
      <c r="V12" s="92"/>
    </row>
    <row r="13" spans="2:32" ht="18" customHeight="1" x14ac:dyDescent="0.35">
      <c r="B13" s="126" t="s">
        <v>89</v>
      </c>
      <c r="C13" s="127">
        <v>4.6249999999999999E-2</v>
      </c>
      <c r="D13" s="128">
        <v>4.2645685891226061E-2</v>
      </c>
      <c r="E13" s="129" t="s">
        <v>2</v>
      </c>
      <c r="F13" s="130">
        <f t="shared" si="0"/>
        <v>0.185</v>
      </c>
      <c r="G13" s="131">
        <v>0.13</v>
      </c>
      <c r="H13" s="169">
        <f t="shared" si="1"/>
        <v>5.4999999999999993E-2</v>
      </c>
      <c r="I13" s="133">
        <v>0.16</v>
      </c>
      <c r="J13" s="120">
        <f t="shared" si="2"/>
        <v>0.215</v>
      </c>
      <c r="K13" s="121">
        <f t="shared" si="3"/>
        <v>3.01</v>
      </c>
      <c r="V13" s="92"/>
    </row>
    <row r="14" spans="2:32" ht="18" customHeight="1" x14ac:dyDescent="0.35">
      <c r="B14" s="122" t="s">
        <v>124</v>
      </c>
      <c r="C14" s="123">
        <v>4.1250000000000002E-2</v>
      </c>
      <c r="D14" s="124">
        <v>5.8367188064277896E-2</v>
      </c>
      <c r="E14" s="125" t="s">
        <v>2</v>
      </c>
      <c r="F14" s="105">
        <f t="shared" si="0"/>
        <v>0.16500000000000001</v>
      </c>
      <c r="G14" s="106">
        <v>0.08</v>
      </c>
      <c r="H14" s="107">
        <f t="shared" si="1"/>
        <v>8.5000000000000006E-2</v>
      </c>
      <c r="I14" s="108">
        <v>0.16</v>
      </c>
      <c r="J14" s="109">
        <f t="shared" si="2"/>
        <v>0.245</v>
      </c>
      <c r="K14" s="110">
        <f t="shared" si="3"/>
        <v>3.4299999999999997</v>
      </c>
      <c r="V14" s="92"/>
    </row>
    <row r="15" spans="2:32" ht="18" customHeight="1" x14ac:dyDescent="0.35">
      <c r="B15" s="126" t="s">
        <v>127</v>
      </c>
      <c r="C15" s="127">
        <v>4.3749999999999997E-2</v>
      </c>
      <c r="D15" s="128">
        <v>3.4465211704371466E-2</v>
      </c>
      <c r="E15" s="129" t="s">
        <v>2</v>
      </c>
      <c r="F15" s="130">
        <f t="shared" si="0"/>
        <v>0.17499999999999999</v>
      </c>
      <c r="G15" s="131">
        <v>0.08</v>
      </c>
      <c r="H15" s="169">
        <f t="shared" si="1"/>
        <v>9.4999999999999987E-2</v>
      </c>
      <c r="I15" s="133">
        <v>0.16</v>
      </c>
      <c r="J15" s="120">
        <f t="shared" si="2"/>
        <v>0.255</v>
      </c>
      <c r="K15" s="121">
        <f t="shared" si="3"/>
        <v>3.5700000000000003</v>
      </c>
      <c r="V15" s="92"/>
    </row>
    <row r="16" spans="2:32" ht="18" customHeight="1" x14ac:dyDescent="0.35">
      <c r="B16" s="122" t="s">
        <v>128</v>
      </c>
      <c r="C16" s="123">
        <v>0.03</v>
      </c>
      <c r="D16" s="124">
        <v>6.3842757118198715E-2</v>
      </c>
      <c r="E16" s="125" t="s">
        <v>2</v>
      </c>
      <c r="F16" s="105">
        <f t="shared" si="0"/>
        <v>0.12</v>
      </c>
      <c r="G16" s="106">
        <v>0.06</v>
      </c>
      <c r="H16" s="107">
        <f t="shared" si="1"/>
        <v>0.06</v>
      </c>
      <c r="I16" s="108">
        <v>0.16</v>
      </c>
      <c r="J16" s="109">
        <f t="shared" si="2"/>
        <v>0.22</v>
      </c>
      <c r="K16" s="110">
        <f t="shared" si="3"/>
        <v>3.08</v>
      </c>
      <c r="V16" s="92"/>
    </row>
    <row r="17" spans="2:22" ht="18" customHeight="1" x14ac:dyDescent="0.35">
      <c r="B17" s="126" t="s">
        <v>129</v>
      </c>
      <c r="C17" s="127">
        <v>0.04</v>
      </c>
      <c r="D17" s="128">
        <v>6.2969163977151896E-2</v>
      </c>
      <c r="E17" s="129" t="s">
        <v>2</v>
      </c>
      <c r="F17" s="116">
        <f t="shared" si="0"/>
        <v>0.16</v>
      </c>
      <c r="G17" s="117">
        <v>0.08</v>
      </c>
      <c r="H17" s="118">
        <f t="shared" si="1"/>
        <v>0.08</v>
      </c>
      <c r="I17" s="119">
        <v>0.16</v>
      </c>
      <c r="J17" s="120">
        <f t="shared" si="2"/>
        <v>0.24</v>
      </c>
      <c r="K17" s="121">
        <f t="shared" si="3"/>
        <v>3.36</v>
      </c>
      <c r="V17" s="92"/>
    </row>
    <row r="18" spans="2:22" ht="18" customHeight="1" x14ac:dyDescent="0.35">
      <c r="B18" s="122" t="s">
        <v>133</v>
      </c>
      <c r="C18" s="123">
        <v>0.04</v>
      </c>
      <c r="D18" s="124">
        <v>5.4322492506347866E-2</v>
      </c>
      <c r="E18" s="125" t="s">
        <v>2</v>
      </c>
      <c r="F18" s="105">
        <f t="shared" si="0"/>
        <v>0.16</v>
      </c>
      <c r="G18" s="106">
        <v>0.08</v>
      </c>
      <c r="H18" s="107">
        <f t="shared" si="1"/>
        <v>0.08</v>
      </c>
      <c r="I18" s="108">
        <v>0.16</v>
      </c>
      <c r="J18" s="109">
        <f t="shared" si="2"/>
        <v>0.24</v>
      </c>
      <c r="K18" s="110">
        <f t="shared" si="3"/>
        <v>3.36</v>
      </c>
      <c r="V18" s="92"/>
    </row>
    <row r="19" spans="2:22" ht="18" customHeight="1" x14ac:dyDescent="0.35">
      <c r="B19" s="126" t="s">
        <v>8</v>
      </c>
      <c r="C19" s="127">
        <v>0.04</v>
      </c>
      <c r="D19" s="128">
        <v>4.3491038331920459E-2</v>
      </c>
      <c r="E19" s="129" t="s">
        <v>3</v>
      </c>
      <c r="F19" s="130">
        <f t="shared" si="0"/>
        <v>0.16</v>
      </c>
      <c r="G19" s="131">
        <f t="shared" ref="G19:G29" si="4">F19</f>
        <v>0.16</v>
      </c>
      <c r="H19" s="169">
        <f t="shared" si="1"/>
        <v>0</v>
      </c>
      <c r="I19" s="133">
        <v>0.16</v>
      </c>
      <c r="J19" s="120">
        <f t="shared" si="2"/>
        <v>0.16</v>
      </c>
      <c r="K19" s="121">
        <f t="shared" si="3"/>
        <v>2.2400000000000002</v>
      </c>
      <c r="V19" s="92"/>
    </row>
    <row r="20" spans="2:22" ht="18" customHeight="1" x14ac:dyDescent="0.35">
      <c r="B20" s="122" t="s">
        <v>103</v>
      </c>
      <c r="C20" s="123">
        <v>4.4999999999999998E-2</v>
      </c>
      <c r="D20" s="124">
        <v>8.2696235751145097E-2</v>
      </c>
      <c r="E20" s="125" t="s">
        <v>3</v>
      </c>
      <c r="F20" s="105">
        <f t="shared" si="0"/>
        <v>0.18</v>
      </c>
      <c r="G20" s="106">
        <f t="shared" si="4"/>
        <v>0.18</v>
      </c>
      <c r="H20" s="107">
        <f t="shared" si="1"/>
        <v>0</v>
      </c>
      <c r="I20" s="108">
        <v>0.16</v>
      </c>
      <c r="J20" s="109">
        <f t="shared" si="2"/>
        <v>0.16</v>
      </c>
      <c r="K20" s="110">
        <f t="shared" si="3"/>
        <v>2.2400000000000002</v>
      </c>
      <c r="V20" s="92"/>
    </row>
    <row r="21" spans="2:22" ht="18" customHeight="1" x14ac:dyDescent="0.35">
      <c r="B21" s="126" t="s">
        <v>114</v>
      </c>
      <c r="C21" s="127">
        <v>0.04</v>
      </c>
      <c r="D21" s="128">
        <v>6.9146436974877296E-2</v>
      </c>
      <c r="E21" s="129" t="s">
        <v>3</v>
      </c>
      <c r="F21" s="130">
        <f t="shared" si="0"/>
        <v>0.16</v>
      </c>
      <c r="G21" s="131">
        <f t="shared" si="4"/>
        <v>0.16</v>
      </c>
      <c r="H21" s="169">
        <f t="shared" si="1"/>
        <v>0</v>
      </c>
      <c r="I21" s="133">
        <v>0.16</v>
      </c>
      <c r="J21" s="120">
        <f t="shared" si="2"/>
        <v>0.16</v>
      </c>
      <c r="K21" s="121">
        <f t="shared" si="3"/>
        <v>2.2400000000000002</v>
      </c>
      <c r="V21" s="92"/>
    </row>
    <row r="22" spans="2:22" ht="18" customHeight="1" x14ac:dyDescent="0.35">
      <c r="B22" s="122" t="s">
        <v>9</v>
      </c>
      <c r="C22" s="123">
        <v>0.04</v>
      </c>
      <c r="D22" s="124">
        <v>5.9521137621775834E-2</v>
      </c>
      <c r="E22" s="125" t="s">
        <v>3</v>
      </c>
      <c r="F22" s="105">
        <f t="shared" si="0"/>
        <v>0.16</v>
      </c>
      <c r="G22" s="106">
        <f t="shared" si="4"/>
        <v>0.16</v>
      </c>
      <c r="H22" s="107">
        <f t="shared" si="1"/>
        <v>0</v>
      </c>
      <c r="I22" s="108">
        <v>0.16</v>
      </c>
      <c r="J22" s="109">
        <f t="shared" si="2"/>
        <v>0.16</v>
      </c>
      <c r="K22" s="110">
        <f t="shared" si="3"/>
        <v>2.2400000000000002</v>
      </c>
      <c r="V22" s="92"/>
    </row>
    <row r="23" spans="2:22" ht="18" customHeight="1" x14ac:dyDescent="0.35">
      <c r="B23" s="126" t="s">
        <v>116</v>
      </c>
      <c r="C23" s="127">
        <v>0.04</v>
      </c>
      <c r="D23" s="128">
        <v>6.0052432743587E-2</v>
      </c>
      <c r="E23" s="129" t="s">
        <v>3</v>
      </c>
      <c r="F23" s="130">
        <f t="shared" si="0"/>
        <v>0.16</v>
      </c>
      <c r="G23" s="131">
        <f t="shared" si="4"/>
        <v>0.16</v>
      </c>
      <c r="H23" s="169">
        <f t="shared" si="1"/>
        <v>0</v>
      </c>
      <c r="I23" s="133">
        <v>0.16</v>
      </c>
      <c r="J23" s="120">
        <f t="shared" si="2"/>
        <v>0.16</v>
      </c>
      <c r="K23" s="121">
        <f t="shared" si="3"/>
        <v>2.2400000000000002</v>
      </c>
      <c r="V23" s="92"/>
    </row>
    <row r="24" spans="2:22" ht="18" customHeight="1" x14ac:dyDescent="0.35">
      <c r="B24" s="122" t="s">
        <v>10</v>
      </c>
      <c r="C24" s="123">
        <v>0.04</v>
      </c>
      <c r="D24" s="124">
        <v>5.604455799123774E-2</v>
      </c>
      <c r="E24" s="125" t="s">
        <v>3</v>
      </c>
      <c r="F24" s="105">
        <f t="shared" si="0"/>
        <v>0.16</v>
      </c>
      <c r="G24" s="106">
        <f t="shared" si="4"/>
        <v>0.16</v>
      </c>
      <c r="H24" s="107">
        <f t="shared" si="1"/>
        <v>0</v>
      </c>
      <c r="I24" s="108">
        <v>0.16</v>
      </c>
      <c r="J24" s="109">
        <f t="shared" si="2"/>
        <v>0.16</v>
      </c>
      <c r="K24" s="110">
        <f t="shared" si="3"/>
        <v>2.2400000000000002</v>
      </c>
      <c r="V24" s="92"/>
    </row>
    <row r="25" spans="2:22" ht="18" customHeight="1" x14ac:dyDescent="0.35">
      <c r="B25" s="126" t="s">
        <v>11</v>
      </c>
      <c r="C25" s="127">
        <v>0.04</v>
      </c>
      <c r="D25" s="128">
        <v>8.8145592389451674E-2</v>
      </c>
      <c r="E25" s="129" t="s">
        <v>3</v>
      </c>
      <c r="F25" s="130">
        <f t="shared" si="0"/>
        <v>0.16</v>
      </c>
      <c r="G25" s="131">
        <f t="shared" si="4"/>
        <v>0.16</v>
      </c>
      <c r="H25" s="169">
        <f t="shared" si="1"/>
        <v>0</v>
      </c>
      <c r="I25" s="133">
        <v>0.16</v>
      </c>
      <c r="J25" s="120">
        <f t="shared" si="2"/>
        <v>0.16</v>
      </c>
      <c r="K25" s="121">
        <f t="shared" si="3"/>
        <v>2.2400000000000002</v>
      </c>
      <c r="V25" s="92"/>
    </row>
    <row r="26" spans="2:22" ht="18" customHeight="1" x14ac:dyDescent="0.35">
      <c r="B26" s="122" t="s">
        <v>12</v>
      </c>
      <c r="C26" s="123">
        <v>0.04</v>
      </c>
      <c r="D26" s="124">
        <v>6.9394071318778144E-2</v>
      </c>
      <c r="E26" s="125" t="s">
        <v>3</v>
      </c>
      <c r="F26" s="105">
        <f t="shared" si="0"/>
        <v>0.16</v>
      </c>
      <c r="G26" s="106">
        <f t="shared" si="4"/>
        <v>0.16</v>
      </c>
      <c r="H26" s="107">
        <f t="shared" si="1"/>
        <v>0</v>
      </c>
      <c r="I26" s="108">
        <v>0.16</v>
      </c>
      <c r="J26" s="109">
        <f t="shared" si="2"/>
        <v>0.16</v>
      </c>
      <c r="K26" s="110">
        <f t="shared" si="3"/>
        <v>2.2400000000000002</v>
      </c>
      <c r="V26" s="92"/>
    </row>
    <row r="27" spans="2:22" ht="18" customHeight="1" x14ac:dyDescent="0.35">
      <c r="B27" s="126" t="s">
        <v>13</v>
      </c>
      <c r="C27" s="127">
        <v>0.04</v>
      </c>
      <c r="D27" s="128">
        <v>9.7640002593986086E-2</v>
      </c>
      <c r="E27" s="129" t="s">
        <v>3</v>
      </c>
      <c r="F27" s="130">
        <f t="shared" si="0"/>
        <v>0.16</v>
      </c>
      <c r="G27" s="131">
        <f t="shared" si="4"/>
        <v>0.16</v>
      </c>
      <c r="H27" s="169">
        <f t="shared" si="1"/>
        <v>0</v>
      </c>
      <c r="I27" s="133">
        <v>0.16</v>
      </c>
      <c r="J27" s="120">
        <f t="shared" si="2"/>
        <v>0.16</v>
      </c>
      <c r="K27" s="121">
        <f t="shared" si="3"/>
        <v>2.2400000000000002</v>
      </c>
      <c r="V27" s="92"/>
    </row>
    <row r="28" spans="2:22" ht="18" customHeight="1" x14ac:dyDescent="0.35">
      <c r="B28" s="122" t="s">
        <v>14</v>
      </c>
      <c r="C28" s="123">
        <v>0.04</v>
      </c>
      <c r="D28" s="124">
        <v>7.8912187124658015E-2</v>
      </c>
      <c r="E28" s="125" t="s">
        <v>3</v>
      </c>
      <c r="F28" s="105">
        <f t="shared" si="0"/>
        <v>0.16</v>
      </c>
      <c r="G28" s="106">
        <f t="shared" si="4"/>
        <v>0.16</v>
      </c>
      <c r="H28" s="107">
        <f t="shared" si="1"/>
        <v>0</v>
      </c>
      <c r="I28" s="108">
        <v>0.16</v>
      </c>
      <c r="J28" s="109">
        <f t="shared" si="2"/>
        <v>0.16</v>
      </c>
      <c r="K28" s="110">
        <f t="shared" si="3"/>
        <v>2.2400000000000002</v>
      </c>
      <c r="M28" s="134"/>
    </row>
    <row r="29" spans="2:22" ht="18" customHeight="1" x14ac:dyDescent="0.35">
      <c r="B29" s="126" t="s">
        <v>117</v>
      </c>
      <c r="C29" s="127">
        <v>0.04</v>
      </c>
      <c r="D29" s="128">
        <v>8.2586749969810969E-2</v>
      </c>
      <c r="E29" s="129" t="s">
        <v>3</v>
      </c>
      <c r="F29" s="130">
        <f t="shared" si="0"/>
        <v>0.16</v>
      </c>
      <c r="G29" s="131">
        <f t="shared" si="4"/>
        <v>0.16</v>
      </c>
      <c r="H29" s="169">
        <f t="shared" si="1"/>
        <v>0</v>
      </c>
      <c r="I29" s="133">
        <v>0.16</v>
      </c>
      <c r="J29" s="120">
        <f t="shared" si="2"/>
        <v>0.16</v>
      </c>
      <c r="K29" s="121">
        <f t="shared" si="3"/>
        <v>2.2400000000000002</v>
      </c>
      <c r="M29" s="134"/>
    </row>
    <row r="30" spans="2:22" ht="18" customHeight="1" x14ac:dyDescent="0.35">
      <c r="B30" s="122" t="s">
        <v>118</v>
      </c>
      <c r="C30" s="123">
        <v>4.1250000000000002E-2</v>
      </c>
      <c r="D30" s="124">
        <v>4.7195363600730074E-2</v>
      </c>
      <c r="E30" s="125" t="s">
        <v>3</v>
      </c>
      <c r="F30" s="105">
        <f t="shared" si="0"/>
        <v>0.16500000000000001</v>
      </c>
      <c r="G30" s="106">
        <f>F30-(0.00375*$J$4)</f>
        <v>0.15000000000000002</v>
      </c>
      <c r="H30" s="107">
        <f t="shared" si="1"/>
        <v>1.4999999999999986E-2</v>
      </c>
      <c r="I30" s="108">
        <v>0.16</v>
      </c>
      <c r="J30" s="109">
        <f t="shared" si="2"/>
        <v>0.17499999999999999</v>
      </c>
      <c r="K30" s="110">
        <f t="shared" si="3"/>
        <v>2.4499999999999997</v>
      </c>
      <c r="M30" s="134"/>
    </row>
    <row r="31" spans="2:22" ht="18" customHeight="1" x14ac:dyDescent="0.35">
      <c r="B31" s="112" t="s">
        <v>15</v>
      </c>
      <c r="C31" s="113">
        <v>0.04</v>
      </c>
      <c r="D31" s="114">
        <v>6.0074776455189778E-2</v>
      </c>
      <c r="E31" s="115" t="s">
        <v>3</v>
      </c>
      <c r="F31" s="116">
        <f t="shared" si="0"/>
        <v>0.16</v>
      </c>
      <c r="G31" s="117">
        <f t="shared" ref="G31:G42" si="5">F31</f>
        <v>0.16</v>
      </c>
      <c r="H31" s="118">
        <f t="shared" si="1"/>
        <v>0</v>
      </c>
      <c r="I31" s="119">
        <v>0.16</v>
      </c>
      <c r="J31" s="120">
        <f t="shared" si="2"/>
        <v>0.16</v>
      </c>
      <c r="K31" s="121">
        <f t="shared" si="3"/>
        <v>2.2400000000000002</v>
      </c>
      <c r="M31" s="134"/>
    </row>
    <row r="32" spans="2:22" ht="18" customHeight="1" x14ac:dyDescent="0.35">
      <c r="B32" s="122" t="s">
        <v>16</v>
      </c>
      <c r="C32" s="123">
        <v>0.04</v>
      </c>
      <c r="D32" s="124">
        <v>6.5122625012547689E-2</v>
      </c>
      <c r="E32" s="125" t="s">
        <v>3</v>
      </c>
      <c r="F32" s="105">
        <f t="shared" si="0"/>
        <v>0.16</v>
      </c>
      <c r="G32" s="106">
        <f t="shared" si="5"/>
        <v>0.16</v>
      </c>
      <c r="H32" s="107">
        <f t="shared" si="1"/>
        <v>0</v>
      </c>
      <c r="I32" s="108">
        <v>0.16</v>
      </c>
      <c r="J32" s="109">
        <f t="shared" si="2"/>
        <v>0.16</v>
      </c>
      <c r="K32" s="110">
        <f t="shared" si="3"/>
        <v>2.2400000000000002</v>
      </c>
      <c r="M32" s="134"/>
    </row>
    <row r="33" spans="2:13" ht="18" customHeight="1" x14ac:dyDescent="0.35">
      <c r="B33" s="126" t="s">
        <v>17</v>
      </c>
      <c r="C33" s="127">
        <v>0.04</v>
      </c>
      <c r="D33" s="128">
        <v>7.3504030835751896E-2</v>
      </c>
      <c r="E33" s="129" t="s">
        <v>3</v>
      </c>
      <c r="F33" s="130">
        <f t="shared" si="0"/>
        <v>0.16</v>
      </c>
      <c r="G33" s="131">
        <f t="shared" si="5"/>
        <v>0.16</v>
      </c>
      <c r="H33" s="169">
        <f t="shared" si="1"/>
        <v>0</v>
      </c>
      <c r="I33" s="133">
        <v>0.16</v>
      </c>
      <c r="J33" s="120">
        <f t="shared" si="2"/>
        <v>0.16</v>
      </c>
      <c r="K33" s="121">
        <f t="shared" si="3"/>
        <v>2.2400000000000002</v>
      </c>
      <c r="M33" s="134"/>
    </row>
    <row r="34" spans="2:13" ht="18" customHeight="1" x14ac:dyDescent="0.35">
      <c r="B34" s="122" t="s">
        <v>18</v>
      </c>
      <c r="C34" s="123">
        <v>0.04</v>
      </c>
      <c r="D34" s="124">
        <v>0.12655197396955592</v>
      </c>
      <c r="E34" s="125" t="s">
        <v>3</v>
      </c>
      <c r="F34" s="105">
        <f t="shared" si="0"/>
        <v>0.16</v>
      </c>
      <c r="G34" s="106">
        <f t="shared" si="5"/>
        <v>0.16</v>
      </c>
      <c r="H34" s="107">
        <f t="shared" si="1"/>
        <v>0</v>
      </c>
      <c r="I34" s="108">
        <v>0.16</v>
      </c>
      <c r="J34" s="109">
        <f t="shared" si="2"/>
        <v>0.16</v>
      </c>
      <c r="K34" s="110">
        <f t="shared" si="3"/>
        <v>2.2400000000000002</v>
      </c>
      <c r="M34" s="134"/>
    </row>
    <row r="35" spans="2:13" ht="18" customHeight="1" x14ac:dyDescent="0.35">
      <c r="B35" s="126" t="s">
        <v>19</v>
      </c>
      <c r="C35" s="127">
        <v>0.04</v>
      </c>
      <c r="D35" s="128">
        <v>6.8201692152705135E-2</v>
      </c>
      <c r="E35" s="129" t="s">
        <v>3</v>
      </c>
      <c r="F35" s="130">
        <f t="shared" si="0"/>
        <v>0.16</v>
      </c>
      <c r="G35" s="131">
        <f t="shared" si="5"/>
        <v>0.16</v>
      </c>
      <c r="H35" s="169">
        <f t="shared" si="1"/>
        <v>0</v>
      </c>
      <c r="I35" s="133">
        <v>0.16</v>
      </c>
      <c r="J35" s="120">
        <f t="shared" si="2"/>
        <v>0.16</v>
      </c>
      <c r="K35" s="121">
        <f t="shared" si="3"/>
        <v>2.2400000000000002</v>
      </c>
      <c r="M35" s="134"/>
    </row>
    <row r="36" spans="2:13" ht="18" customHeight="1" x14ac:dyDescent="0.35">
      <c r="B36" s="122" t="s">
        <v>20</v>
      </c>
      <c r="C36" s="123">
        <v>0.04</v>
      </c>
      <c r="D36" s="124">
        <v>7.9693950647082248E-2</v>
      </c>
      <c r="E36" s="125" t="s">
        <v>3</v>
      </c>
      <c r="F36" s="105">
        <f t="shared" si="0"/>
        <v>0.16</v>
      </c>
      <c r="G36" s="106">
        <f t="shared" si="5"/>
        <v>0.16</v>
      </c>
      <c r="H36" s="107">
        <f t="shared" si="1"/>
        <v>0</v>
      </c>
      <c r="I36" s="108">
        <v>0.16</v>
      </c>
      <c r="J36" s="109">
        <f t="shared" si="2"/>
        <v>0.16</v>
      </c>
      <c r="K36" s="110">
        <f t="shared" si="3"/>
        <v>2.2400000000000002</v>
      </c>
      <c r="M36" s="134"/>
    </row>
    <row r="37" spans="2:13" ht="18" customHeight="1" x14ac:dyDescent="0.35">
      <c r="B37" s="112" t="s">
        <v>21</v>
      </c>
      <c r="C37" s="113">
        <v>4.2500000000000003E-2</v>
      </c>
      <c r="D37" s="114">
        <v>8.1716783502026158E-2</v>
      </c>
      <c r="E37" s="115" t="s">
        <v>3</v>
      </c>
      <c r="F37" s="116">
        <f t="shared" si="0"/>
        <v>0.17</v>
      </c>
      <c r="G37" s="117">
        <f t="shared" si="5"/>
        <v>0.17</v>
      </c>
      <c r="H37" s="118">
        <f t="shared" si="1"/>
        <v>0</v>
      </c>
      <c r="I37" s="119">
        <v>0.16</v>
      </c>
      <c r="J37" s="120">
        <f t="shared" si="2"/>
        <v>0.16</v>
      </c>
      <c r="K37" s="121">
        <f t="shared" si="3"/>
        <v>2.2400000000000002</v>
      </c>
      <c r="M37" s="134"/>
    </row>
    <row r="38" spans="2:13" ht="18" customHeight="1" x14ac:dyDescent="0.35">
      <c r="B38" s="122" t="s">
        <v>120</v>
      </c>
      <c r="C38" s="123">
        <v>0.04</v>
      </c>
      <c r="D38" s="124">
        <v>6.733650489701247E-2</v>
      </c>
      <c r="E38" s="125" t="s">
        <v>3</v>
      </c>
      <c r="F38" s="105">
        <f t="shared" si="0"/>
        <v>0.16</v>
      </c>
      <c r="G38" s="106">
        <f t="shared" si="5"/>
        <v>0.16</v>
      </c>
      <c r="H38" s="107">
        <f t="shared" si="1"/>
        <v>0</v>
      </c>
      <c r="I38" s="108">
        <v>0.16</v>
      </c>
      <c r="J38" s="109">
        <f t="shared" si="2"/>
        <v>0.16</v>
      </c>
      <c r="K38" s="110">
        <f t="shared" si="3"/>
        <v>2.2400000000000002</v>
      </c>
      <c r="M38" s="134"/>
    </row>
    <row r="39" spans="2:13" ht="18" customHeight="1" x14ac:dyDescent="0.35">
      <c r="B39" s="126" t="s">
        <v>22</v>
      </c>
      <c r="C39" s="127">
        <v>0.04</v>
      </c>
      <c r="D39" s="128">
        <v>9.182659604547469E-2</v>
      </c>
      <c r="E39" s="129" t="s">
        <v>3</v>
      </c>
      <c r="F39" s="130">
        <f t="shared" si="0"/>
        <v>0.16</v>
      </c>
      <c r="G39" s="131">
        <f t="shared" si="5"/>
        <v>0.16</v>
      </c>
      <c r="H39" s="169">
        <f t="shared" si="1"/>
        <v>0</v>
      </c>
      <c r="I39" s="133">
        <v>0.16</v>
      </c>
      <c r="J39" s="120">
        <f t="shared" si="2"/>
        <v>0.16</v>
      </c>
      <c r="K39" s="121">
        <f t="shared" si="3"/>
        <v>2.2400000000000002</v>
      </c>
      <c r="M39" s="134"/>
    </row>
    <row r="40" spans="2:13" ht="18" customHeight="1" x14ac:dyDescent="0.35">
      <c r="B40" s="122" t="s">
        <v>104</v>
      </c>
      <c r="C40" s="123">
        <v>0.04</v>
      </c>
      <c r="D40" s="124">
        <v>0.10047811315443625</v>
      </c>
      <c r="E40" s="125" t="s">
        <v>3</v>
      </c>
      <c r="F40" s="105">
        <f t="shared" si="0"/>
        <v>0.16</v>
      </c>
      <c r="G40" s="106">
        <f t="shared" si="5"/>
        <v>0.16</v>
      </c>
      <c r="H40" s="107">
        <f t="shared" si="1"/>
        <v>0</v>
      </c>
      <c r="I40" s="108">
        <v>0.16</v>
      </c>
      <c r="J40" s="109">
        <f t="shared" si="2"/>
        <v>0.16</v>
      </c>
      <c r="K40" s="110">
        <f t="shared" si="3"/>
        <v>2.2400000000000002</v>
      </c>
      <c r="M40" s="134"/>
    </row>
    <row r="41" spans="2:13" ht="18" customHeight="1" x14ac:dyDescent="0.35">
      <c r="B41" s="126" t="s">
        <v>23</v>
      </c>
      <c r="C41" s="127">
        <v>0.04</v>
      </c>
      <c r="D41" s="128">
        <v>5.3139575598185947E-2</v>
      </c>
      <c r="E41" s="129" t="s">
        <v>3</v>
      </c>
      <c r="F41" s="130">
        <f t="shared" si="0"/>
        <v>0.16</v>
      </c>
      <c r="G41" s="131">
        <f t="shared" si="5"/>
        <v>0.16</v>
      </c>
      <c r="H41" s="169">
        <f t="shared" si="1"/>
        <v>0</v>
      </c>
      <c r="I41" s="133">
        <v>0.16</v>
      </c>
      <c r="J41" s="120">
        <f t="shared" si="2"/>
        <v>0.16</v>
      </c>
      <c r="K41" s="121">
        <f t="shared" si="3"/>
        <v>2.2400000000000002</v>
      </c>
      <c r="M41" s="134"/>
    </row>
    <row r="42" spans="2:13" ht="18" customHeight="1" x14ac:dyDescent="0.35">
      <c r="B42" s="122" t="s">
        <v>24</v>
      </c>
      <c r="C42" s="123">
        <v>0.04</v>
      </c>
      <c r="D42" s="124">
        <v>0.11454009426824568</v>
      </c>
      <c r="E42" s="125" t="s">
        <v>3</v>
      </c>
      <c r="F42" s="105">
        <f t="shared" si="0"/>
        <v>0.16</v>
      </c>
      <c r="G42" s="106">
        <f t="shared" si="5"/>
        <v>0.16</v>
      </c>
      <c r="H42" s="107">
        <f t="shared" ref="H42:H67" si="6">F42-G42</f>
        <v>0</v>
      </c>
      <c r="I42" s="108">
        <v>0.16</v>
      </c>
      <c r="J42" s="109">
        <f t="shared" ref="J42:J67" si="7">H42+I42</f>
        <v>0.16</v>
      </c>
      <c r="K42" s="110">
        <f t="shared" ref="K42:K67" si="8">14*J42</f>
        <v>2.2400000000000002</v>
      </c>
      <c r="M42" s="134"/>
    </row>
    <row r="43" spans="2:13" ht="18" customHeight="1" x14ac:dyDescent="0.35">
      <c r="B43" s="126" t="s">
        <v>75</v>
      </c>
      <c r="C43" s="127">
        <v>4.8750000000000002E-2</v>
      </c>
      <c r="D43" s="128">
        <v>1.7418120157476541E-2</v>
      </c>
      <c r="E43" s="129" t="s">
        <v>3</v>
      </c>
      <c r="F43" s="130">
        <f t="shared" si="0"/>
        <v>0.19500000000000001</v>
      </c>
      <c r="G43" s="131">
        <f>F43-(0.00375*$J$4)</f>
        <v>0.18</v>
      </c>
      <c r="H43" s="169">
        <f t="shared" si="6"/>
        <v>1.5000000000000013E-2</v>
      </c>
      <c r="I43" s="133">
        <v>0.16</v>
      </c>
      <c r="J43" s="120">
        <f t="shared" si="7"/>
        <v>0.17500000000000002</v>
      </c>
      <c r="K43" s="121">
        <f t="shared" si="8"/>
        <v>2.4500000000000002</v>
      </c>
      <c r="M43" s="134"/>
    </row>
    <row r="44" spans="2:13" ht="18" customHeight="1" x14ac:dyDescent="0.35">
      <c r="B44" s="122" t="s">
        <v>121</v>
      </c>
      <c r="C44" s="123">
        <v>0.04</v>
      </c>
      <c r="D44" s="124">
        <v>4.5970912546160925E-2</v>
      </c>
      <c r="E44" s="125" t="s">
        <v>3</v>
      </c>
      <c r="F44" s="105">
        <f t="shared" si="0"/>
        <v>0.16</v>
      </c>
      <c r="G44" s="106">
        <f t="shared" ref="G44:G50" si="9">F44</f>
        <v>0.16</v>
      </c>
      <c r="H44" s="107">
        <f t="shared" si="6"/>
        <v>0</v>
      </c>
      <c r="I44" s="108">
        <v>0.16</v>
      </c>
      <c r="J44" s="109">
        <f t="shared" si="7"/>
        <v>0.16</v>
      </c>
      <c r="K44" s="110">
        <f t="shared" si="8"/>
        <v>2.2400000000000002</v>
      </c>
      <c r="M44" s="134"/>
    </row>
    <row r="45" spans="2:13" ht="18" customHeight="1" x14ac:dyDescent="0.35">
      <c r="B45" s="112" t="s">
        <v>122</v>
      </c>
      <c r="C45" s="113">
        <v>4.7500000000000001E-2</v>
      </c>
      <c r="D45" s="114">
        <v>6.5613676018773867E-2</v>
      </c>
      <c r="E45" s="115" t="s">
        <v>3</v>
      </c>
      <c r="F45" s="116">
        <f t="shared" si="0"/>
        <v>0.19</v>
      </c>
      <c r="G45" s="117">
        <f t="shared" si="9"/>
        <v>0.19</v>
      </c>
      <c r="H45" s="118">
        <f t="shared" si="6"/>
        <v>0</v>
      </c>
      <c r="I45" s="119">
        <v>0.16</v>
      </c>
      <c r="J45" s="120">
        <f t="shared" si="7"/>
        <v>0.16</v>
      </c>
      <c r="K45" s="121">
        <f t="shared" si="8"/>
        <v>2.2400000000000002</v>
      </c>
      <c r="M45" s="134"/>
    </row>
    <row r="46" spans="2:13" ht="18" customHeight="1" x14ac:dyDescent="0.35">
      <c r="B46" s="101" t="s">
        <v>123</v>
      </c>
      <c r="C46" s="102">
        <v>0.04</v>
      </c>
      <c r="D46" s="103">
        <v>5.6654348507665889E-2</v>
      </c>
      <c r="E46" s="104" t="s">
        <v>3</v>
      </c>
      <c r="F46" s="135">
        <f t="shared" si="0"/>
        <v>0.16</v>
      </c>
      <c r="G46" s="136">
        <f t="shared" si="9"/>
        <v>0.16</v>
      </c>
      <c r="H46" s="168">
        <f t="shared" si="6"/>
        <v>0</v>
      </c>
      <c r="I46" s="138">
        <v>0.16</v>
      </c>
      <c r="J46" s="109">
        <f t="shared" si="7"/>
        <v>0.16</v>
      </c>
      <c r="K46" s="110">
        <f t="shared" si="8"/>
        <v>2.2400000000000002</v>
      </c>
      <c r="M46" s="134"/>
    </row>
    <row r="47" spans="2:13" ht="18" customHeight="1" x14ac:dyDescent="0.35">
      <c r="B47" s="112" t="s">
        <v>25</v>
      </c>
      <c r="C47" s="113">
        <v>3.5000000000000003E-2</v>
      </c>
      <c r="D47" s="114">
        <v>5.9279650243112235E-2</v>
      </c>
      <c r="E47" s="115" t="s">
        <v>3</v>
      </c>
      <c r="F47" s="116">
        <f t="shared" si="0"/>
        <v>0.14000000000000001</v>
      </c>
      <c r="G47" s="117">
        <f t="shared" si="9"/>
        <v>0.14000000000000001</v>
      </c>
      <c r="H47" s="118">
        <f t="shared" si="6"/>
        <v>0</v>
      </c>
      <c r="I47" s="119">
        <v>0.16</v>
      </c>
      <c r="J47" s="120">
        <f t="shared" si="7"/>
        <v>0.16</v>
      </c>
      <c r="K47" s="121">
        <f t="shared" si="8"/>
        <v>2.2400000000000002</v>
      </c>
      <c r="M47" s="134"/>
    </row>
    <row r="48" spans="2:13" ht="18" customHeight="1" x14ac:dyDescent="0.35">
      <c r="B48" s="101" t="s">
        <v>26</v>
      </c>
      <c r="C48" s="102">
        <v>0.04</v>
      </c>
      <c r="D48" s="103">
        <v>5.8536606374978296E-2</v>
      </c>
      <c r="E48" s="104" t="s">
        <v>3</v>
      </c>
      <c r="F48" s="135">
        <f t="shared" si="0"/>
        <v>0.16</v>
      </c>
      <c r="G48" s="136">
        <f t="shared" si="9"/>
        <v>0.16</v>
      </c>
      <c r="H48" s="168">
        <f t="shared" si="6"/>
        <v>0</v>
      </c>
      <c r="I48" s="138">
        <v>0.16</v>
      </c>
      <c r="J48" s="109">
        <f t="shared" si="7"/>
        <v>0.16</v>
      </c>
      <c r="K48" s="110">
        <f t="shared" si="8"/>
        <v>2.2400000000000002</v>
      </c>
      <c r="M48" s="134"/>
    </row>
    <row r="49" spans="2:13" ht="18" customHeight="1" x14ac:dyDescent="0.35">
      <c r="B49" s="112" t="s">
        <v>125</v>
      </c>
      <c r="C49" s="113">
        <v>0.04</v>
      </c>
      <c r="D49" s="114">
        <v>8.7046662474959374E-2</v>
      </c>
      <c r="E49" s="115" t="s">
        <v>3</v>
      </c>
      <c r="F49" s="116">
        <f t="shared" si="0"/>
        <v>0.16</v>
      </c>
      <c r="G49" s="117">
        <f t="shared" si="9"/>
        <v>0.16</v>
      </c>
      <c r="H49" s="118">
        <f t="shared" si="6"/>
        <v>0</v>
      </c>
      <c r="I49" s="119">
        <v>0.16</v>
      </c>
      <c r="J49" s="120">
        <f t="shared" si="7"/>
        <v>0.16</v>
      </c>
      <c r="K49" s="121">
        <f t="shared" si="8"/>
        <v>2.2400000000000002</v>
      </c>
      <c r="M49" s="134"/>
    </row>
    <row r="50" spans="2:13" ht="18" customHeight="1" x14ac:dyDescent="0.35">
      <c r="B50" s="122" t="s">
        <v>27</v>
      </c>
      <c r="C50" s="123">
        <v>0.04</v>
      </c>
      <c r="D50" s="124">
        <v>7.3217234330369807E-2</v>
      </c>
      <c r="E50" s="125" t="s">
        <v>3</v>
      </c>
      <c r="F50" s="105">
        <f t="shared" si="0"/>
        <v>0.16</v>
      </c>
      <c r="G50" s="106">
        <f t="shared" si="9"/>
        <v>0.16</v>
      </c>
      <c r="H50" s="107">
        <f t="shared" si="6"/>
        <v>0</v>
      </c>
      <c r="I50" s="108">
        <v>0.16</v>
      </c>
      <c r="J50" s="109">
        <f t="shared" si="7"/>
        <v>0.16</v>
      </c>
      <c r="K50" s="110">
        <f t="shared" si="8"/>
        <v>2.2400000000000002</v>
      </c>
      <c r="M50" s="134"/>
    </row>
    <row r="51" spans="2:13" ht="18" customHeight="1" x14ac:dyDescent="0.35">
      <c r="B51" s="112" t="s">
        <v>126</v>
      </c>
      <c r="C51" s="113">
        <v>4.3749999999999997E-2</v>
      </c>
      <c r="D51" s="114">
        <v>6.6144618008891598E-2</v>
      </c>
      <c r="E51" s="115" t="s">
        <v>3</v>
      </c>
      <c r="F51" s="116">
        <f t="shared" si="0"/>
        <v>0.17499999999999999</v>
      </c>
      <c r="G51" s="117">
        <f>F51-(0.00375*$J$4)</f>
        <v>0.15999999999999998</v>
      </c>
      <c r="H51" s="118">
        <f t="shared" si="6"/>
        <v>1.5000000000000013E-2</v>
      </c>
      <c r="I51" s="119">
        <v>0.16</v>
      </c>
      <c r="J51" s="120">
        <f t="shared" si="7"/>
        <v>0.17500000000000002</v>
      </c>
      <c r="K51" s="121">
        <f t="shared" si="8"/>
        <v>2.4500000000000002</v>
      </c>
      <c r="M51" s="134"/>
    </row>
    <row r="52" spans="2:13" ht="18" customHeight="1" x14ac:dyDescent="0.35">
      <c r="B52" s="122" t="s">
        <v>70</v>
      </c>
      <c r="C52" s="123">
        <v>0.04</v>
      </c>
      <c r="D52" s="124">
        <v>7.5397395953837307E-2</v>
      </c>
      <c r="E52" s="125" t="s">
        <v>3</v>
      </c>
      <c r="F52" s="105">
        <f t="shared" si="0"/>
        <v>0.16</v>
      </c>
      <c r="G52" s="106">
        <f t="shared" ref="G52:G57" si="10">F52</f>
        <v>0.16</v>
      </c>
      <c r="H52" s="107">
        <f t="shared" si="6"/>
        <v>0</v>
      </c>
      <c r="I52" s="108">
        <v>0.16</v>
      </c>
      <c r="J52" s="109">
        <f t="shared" si="7"/>
        <v>0.16</v>
      </c>
      <c r="K52" s="110">
        <f t="shared" si="8"/>
        <v>2.2400000000000002</v>
      </c>
      <c r="M52" s="134"/>
    </row>
    <row r="53" spans="2:13" ht="18" customHeight="1" x14ac:dyDescent="0.35">
      <c r="B53" s="126" t="s">
        <v>29</v>
      </c>
      <c r="C53" s="127">
        <v>0.04</v>
      </c>
      <c r="D53" s="128">
        <v>8.8219577683451164E-2</v>
      </c>
      <c r="E53" s="129" t="s">
        <v>3</v>
      </c>
      <c r="F53" s="130">
        <f t="shared" si="0"/>
        <v>0.16</v>
      </c>
      <c r="G53" s="131">
        <f t="shared" si="10"/>
        <v>0.16</v>
      </c>
      <c r="H53" s="169">
        <f t="shared" si="6"/>
        <v>0</v>
      </c>
      <c r="I53" s="133">
        <v>0.16</v>
      </c>
      <c r="J53" s="120">
        <f t="shared" si="7"/>
        <v>0.16</v>
      </c>
      <c r="K53" s="121">
        <f t="shared" si="8"/>
        <v>2.2400000000000002</v>
      </c>
      <c r="M53" s="134"/>
    </row>
    <row r="54" spans="2:13" ht="18" customHeight="1" x14ac:dyDescent="0.35">
      <c r="B54" s="122" t="s">
        <v>30</v>
      </c>
      <c r="C54" s="123">
        <v>0.04</v>
      </c>
      <c r="D54" s="124">
        <v>7.2927746990690837E-2</v>
      </c>
      <c r="E54" s="125" t="s">
        <v>3</v>
      </c>
      <c r="F54" s="105">
        <f t="shared" si="0"/>
        <v>0.16</v>
      </c>
      <c r="G54" s="106">
        <f t="shared" si="10"/>
        <v>0.16</v>
      </c>
      <c r="H54" s="107">
        <f t="shared" si="6"/>
        <v>0</v>
      </c>
      <c r="I54" s="108">
        <v>0.16</v>
      </c>
      <c r="J54" s="109">
        <f t="shared" si="7"/>
        <v>0.16</v>
      </c>
      <c r="K54" s="110">
        <f t="shared" si="8"/>
        <v>2.2400000000000002</v>
      </c>
      <c r="M54" s="134"/>
    </row>
    <row r="55" spans="2:13" ht="18" customHeight="1" x14ac:dyDescent="0.35">
      <c r="B55" s="126" t="s">
        <v>39</v>
      </c>
      <c r="C55" s="127">
        <v>0.04</v>
      </c>
      <c r="D55" s="128">
        <v>6.5276104117918815E-2</v>
      </c>
      <c r="E55" s="129" t="s">
        <v>3</v>
      </c>
      <c r="F55" s="130">
        <v>0.08</v>
      </c>
      <c r="G55" s="131">
        <f t="shared" si="10"/>
        <v>0.08</v>
      </c>
      <c r="H55" s="169">
        <f t="shared" si="6"/>
        <v>0</v>
      </c>
      <c r="I55" s="133">
        <v>0.16</v>
      </c>
      <c r="J55" s="120">
        <f t="shared" si="7"/>
        <v>0.16</v>
      </c>
      <c r="K55" s="121">
        <f t="shared" si="8"/>
        <v>2.2400000000000002</v>
      </c>
      <c r="M55" s="134"/>
    </row>
    <row r="56" spans="2:13" ht="18" customHeight="1" x14ac:dyDescent="0.35">
      <c r="B56" s="122" t="s">
        <v>28</v>
      </c>
      <c r="C56" s="123">
        <v>0.04</v>
      </c>
      <c r="D56" s="124">
        <v>6.6848383949888832E-2</v>
      </c>
      <c r="E56" s="125" t="s">
        <v>3</v>
      </c>
      <c r="F56" s="105">
        <f t="shared" ref="F56:F67" si="11">C56*$J$4</f>
        <v>0.16</v>
      </c>
      <c r="G56" s="106">
        <f t="shared" si="10"/>
        <v>0.16</v>
      </c>
      <c r="H56" s="107">
        <f t="shared" si="6"/>
        <v>0</v>
      </c>
      <c r="I56" s="108">
        <v>0.16</v>
      </c>
      <c r="J56" s="109">
        <f t="shared" si="7"/>
        <v>0.16</v>
      </c>
      <c r="K56" s="110">
        <f t="shared" si="8"/>
        <v>2.2400000000000002</v>
      </c>
      <c r="M56" s="134"/>
    </row>
    <row r="57" spans="2:13" ht="18" customHeight="1" x14ac:dyDescent="0.35">
      <c r="B57" s="126" t="s">
        <v>31</v>
      </c>
      <c r="C57" s="127">
        <v>0.04</v>
      </c>
      <c r="D57" s="128">
        <v>0.10168274916689113</v>
      </c>
      <c r="E57" s="129" t="s">
        <v>3</v>
      </c>
      <c r="F57" s="130">
        <f t="shared" si="11"/>
        <v>0.16</v>
      </c>
      <c r="G57" s="131">
        <f t="shared" si="10"/>
        <v>0.16</v>
      </c>
      <c r="H57" s="169">
        <f t="shared" si="6"/>
        <v>0</v>
      </c>
      <c r="I57" s="133">
        <v>0.16</v>
      </c>
      <c r="J57" s="120">
        <f t="shared" si="7"/>
        <v>0.16</v>
      </c>
      <c r="K57" s="121">
        <f t="shared" si="8"/>
        <v>2.2400000000000002</v>
      </c>
      <c r="M57" s="134"/>
    </row>
    <row r="58" spans="2:13" ht="18" customHeight="1" x14ac:dyDescent="0.35">
      <c r="B58" s="122" t="s">
        <v>130</v>
      </c>
      <c r="C58" s="123">
        <v>4.6249999999999999E-2</v>
      </c>
      <c r="D58" s="124">
        <v>4.4343821143677999E-2</v>
      </c>
      <c r="E58" s="125" t="s">
        <v>3</v>
      </c>
      <c r="F58" s="105">
        <f t="shared" si="11"/>
        <v>0.185</v>
      </c>
      <c r="G58" s="106">
        <f>F58-(0.00375*$J$4)</f>
        <v>0.16999999999999998</v>
      </c>
      <c r="H58" s="107">
        <f t="shared" si="6"/>
        <v>1.5000000000000013E-2</v>
      </c>
      <c r="I58" s="108">
        <v>0.16</v>
      </c>
      <c r="J58" s="109">
        <f t="shared" si="7"/>
        <v>0.17500000000000002</v>
      </c>
      <c r="K58" s="110">
        <f t="shared" si="8"/>
        <v>2.4500000000000002</v>
      </c>
      <c r="M58" s="134"/>
    </row>
    <row r="59" spans="2:13" ht="18" customHeight="1" x14ac:dyDescent="0.35">
      <c r="B59" s="126" t="s">
        <v>32</v>
      </c>
      <c r="C59" s="127">
        <v>0.04</v>
      </c>
      <c r="D59" s="128">
        <v>7.0739238776442767E-2</v>
      </c>
      <c r="E59" s="129" t="s">
        <v>3</v>
      </c>
      <c r="F59" s="130">
        <f t="shared" si="11"/>
        <v>0.16</v>
      </c>
      <c r="G59" s="131">
        <f t="shared" ref="G59:G65" si="12">F59</f>
        <v>0.16</v>
      </c>
      <c r="H59" s="169">
        <f t="shared" si="6"/>
        <v>0</v>
      </c>
      <c r="I59" s="133">
        <v>0.16</v>
      </c>
      <c r="J59" s="120">
        <f t="shared" si="7"/>
        <v>0.16</v>
      </c>
      <c r="K59" s="121">
        <f t="shared" si="8"/>
        <v>2.2400000000000002</v>
      </c>
      <c r="M59" s="134"/>
    </row>
    <row r="60" spans="2:13" ht="18" customHeight="1" x14ac:dyDescent="0.35">
      <c r="B60" s="122" t="s">
        <v>33</v>
      </c>
      <c r="C60" s="123">
        <v>0.04</v>
      </c>
      <c r="D60" s="124">
        <v>0.11981012572248653</v>
      </c>
      <c r="E60" s="125" t="s">
        <v>3</v>
      </c>
      <c r="F60" s="105">
        <f t="shared" si="11"/>
        <v>0.16</v>
      </c>
      <c r="G60" s="106">
        <f t="shared" si="12"/>
        <v>0.16</v>
      </c>
      <c r="H60" s="107">
        <f t="shared" si="6"/>
        <v>0</v>
      </c>
      <c r="I60" s="108">
        <v>0.16</v>
      </c>
      <c r="J60" s="109">
        <f t="shared" si="7"/>
        <v>0.16</v>
      </c>
      <c r="K60" s="110">
        <f t="shared" si="8"/>
        <v>2.2400000000000002</v>
      </c>
      <c r="M60" s="134"/>
    </row>
    <row r="61" spans="2:13" ht="18" customHeight="1" x14ac:dyDescent="0.35">
      <c r="B61" s="112" t="s">
        <v>34</v>
      </c>
      <c r="C61" s="113">
        <v>0.04</v>
      </c>
      <c r="D61" s="114">
        <v>5.0408994733531422E-2</v>
      </c>
      <c r="E61" s="115" t="s">
        <v>3</v>
      </c>
      <c r="F61" s="116">
        <f t="shared" si="11"/>
        <v>0.16</v>
      </c>
      <c r="G61" s="117">
        <f t="shared" si="12"/>
        <v>0.16</v>
      </c>
      <c r="H61" s="118">
        <f t="shared" si="6"/>
        <v>0</v>
      </c>
      <c r="I61" s="119">
        <v>0.16</v>
      </c>
      <c r="J61" s="120">
        <f t="shared" si="7"/>
        <v>0.16</v>
      </c>
      <c r="K61" s="121">
        <f t="shared" si="8"/>
        <v>2.2400000000000002</v>
      </c>
      <c r="M61" s="134"/>
    </row>
    <row r="62" spans="2:13" ht="18" customHeight="1" x14ac:dyDescent="0.35">
      <c r="B62" s="101" t="s">
        <v>131</v>
      </c>
      <c r="C62" s="102">
        <v>0.04</v>
      </c>
      <c r="D62" s="103">
        <v>6.4565879797443479E-2</v>
      </c>
      <c r="E62" s="104" t="s">
        <v>3</v>
      </c>
      <c r="F62" s="135">
        <f t="shared" si="11"/>
        <v>0.16</v>
      </c>
      <c r="G62" s="136">
        <f t="shared" si="12"/>
        <v>0.16</v>
      </c>
      <c r="H62" s="168">
        <f t="shared" si="6"/>
        <v>0</v>
      </c>
      <c r="I62" s="138">
        <v>0.16</v>
      </c>
      <c r="J62" s="109">
        <f t="shared" si="7"/>
        <v>0.16</v>
      </c>
      <c r="K62" s="110">
        <f t="shared" si="8"/>
        <v>2.2400000000000002</v>
      </c>
      <c r="M62" s="134"/>
    </row>
    <row r="63" spans="2:13" ht="18" customHeight="1" x14ac:dyDescent="0.35">
      <c r="B63" s="112" t="s">
        <v>35</v>
      </c>
      <c r="C63" s="113">
        <v>0.03</v>
      </c>
      <c r="D63" s="114">
        <v>5.772243332629251E-2</v>
      </c>
      <c r="E63" s="115" t="s">
        <v>3</v>
      </c>
      <c r="F63" s="116">
        <f t="shared" si="11"/>
        <v>0.12</v>
      </c>
      <c r="G63" s="117">
        <f t="shared" si="12"/>
        <v>0.12</v>
      </c>
      <c r="H63" s="118">
        <f t="shared" si="6"/>
        <v>0</v>
      </c>
      <c r="I63" s="119">
        <v>0.16</v>
      </c>
      <c r="J63" s="120">
        <f t="shared" si="7"/>
        <v>0.16</v>
      </c>
      <c r="K63" s="121">
        <f t="shared" si="8"/>
        <v>2.2400000000000002</v>
      </c>
      <c r="M63" s="134"/>
    </row>
    <row r="64" spans="2:13" ht="18" customHeight="1" x14ac:dyDescent="0.35">
      <c r="B64" s="101" t="s">
        <v>36</v>
      </c>
      <c r="C64" s="102">
        <v>0.03</v>
      </c>
      <c r="D64" s="103">
        <v>6.6372358481372393E-2</v>
      </c>
      <c r="E64" s="104" t="s">
        <v>3</v>
      </c>
      <c r="F64" s="135">
        <f t="shared" si="11"/>
        <v>0.12</v>
      </c>
      <c r="G64" s="136">
        <f t="shared" si="12"/>
        <v>0.12</v>
      </c>
      <c r="H64" s="168">
        <f t="shared" si="6"/>
        <v>0</v>
      </c>
      <c r="I64" s="138">
        <v>0.16</v>
      </c>
      <c r="J64" s="109">
        <f t="shared" si="7"/>
        <v>0.16</v>
      </c>
      <c r="K64" s="110">
        <f t="shared" si="8"/>
        <v>2.2400000000000002</v>
      </c>
      <c r="M64" s="134"/>
    </row>
    <row r="65" spans="2:14" ht="18" customHeight="1" x14ac:dyDescent="0.35">
      <c r="B65" s="112" t="s">
        <v>132</v>
      </c>
      <c r="C65" s="113">
        <v>0.04</v>
      </c>
      <c r="D65" s="114">
        <v>7.4558315005942302E-2</v>
      </c>
      <c r="E65" s="115" t="s">
        <v>3</v>
      </c>
      <c r="F65" s="116">
        <f t="shared" si="11"/>
        <v>0.16</v>
      </c>
      <c r="G65" s="117">
        <f t="shared" si="12"/>
        <v>0.16</v>
      </c>
      <c r="H65" s="118">
        <f t="shared" si="6"/>
        <v>0</v>
      </c>
      <c r="I65" s="119">
        <v>0.16</v>
      </c>
      <c r="J65" s="120">
        <f t="shared" si="7"/>
        <v>0.16</v>
      </c>
      <c r="K65" s="121">
        <f t="shared" si="8"/>
        <v>2.2400000000000002</v>
      </c>
      <c r="M65" s="134"/>
    </row>
    <row r="66" spans="2:14" ht="18" customHeight="1" x14ac:dyDescent="0.35">
      <c r="B66" s="122" t="s">
        <v>105</v>
      </c>
      <c r="C66" s="123">
        <v>4.3749999999999997E-2</v>
      </c>
      <c r="D66" s="139">
        <v>3.4549254345604699E-2</v>
      </c>
      <c r="E66" s="125" t="s">
        <v>3</v>
      </c>
      <c r="F66" s="105">
        <f t="shared" si="11"/>
        <v>0.17499999999999999</v>
      </c>
      <c r="G66" s="106">
        <f>F66-(0.00375*$J$4)</f>
        <v>0.15999999999999998</v>
      </c>
      <c r="H66" s="107">
        <f t="shared" si="6"/>
        <v>1.5000000000000013E-2</v>
      </c>
      <c r="I66" s="108">
        <v>0.16</v>
      </c>
      <c r="J66" s="109">
        <f t="shared" si="7"/>
        <v>0.17500000000000002</v>
      </c>
      <c r="K66" s="110">
        <f t="shared" si="8"/>
        <v>2.4500000000000002</v>
      </c>
      <c r="M66" s="134"/>
    </row>
    <row r="67" spans="2:14" ht="18" customHeight="1" thickBot="1" x14ac:dyDescent="0.4">
      <c r="B67" s="126" t="s">
        <v>37</v>
      </c>
      <c r="C67" s="140">
        <v>0.04</v>
      </c>
      <c r="D67" s="141">
        <v>7.6083857744221772E-2</v>
      </c>
      <c r="E67" s="129" t="s">
        <v>3</v>
      </c>
      <c r="F67" s="130">
        <f t="shared" si="11"/>
        <v>0.16</v>
      </c>
      <c r="G67" s="131">
        <f>F67</f>
        <v>0.16</v>
      </c>
      <c r="H67" s="169">
        <f t="shared" si="6"/>
        <v>0</v>
      </c>
      <c r="I67" s="133">
        <v>0.16</v>
      </c>
      <c r="J67" s="120">
        <f t="shared" si="7"/>
        <v>0.16</v>
      </c>
      <c r="K67" s="121">
        <f t="shared" si="8"/>
        <v>2.2400000000000002</v>
      </c>
      <c r="M67" s="134"/>
    </row>
    <row r="68" spans="2:14" ht="0.75" customHeight="1" thickTop="1" x14ac:dyDescent="0.35">
      <c r="B68" s="142"/>
      <c r="C68" s="143"/>
      <c r="D68" s="144"/>
      <c r="E68" s="145"/>
      <c r="F68" s="146"/>
      <c r="G68" s="147"/>
      <c r="H68" s="148"/>
      <c r="I68" s="149"/>
      <c r="J68" s="150"/>
      <c r="K68" s="151"/>
      <c r="M68" s="134"/>
    </row>
    <row r="69" spans="2:14" s="154" customFormat="1" ht="3" customHeight="1" x14ac:dyDescent="0.35">
      <c r="B69" s="152"/>
      <c r="C69" s="153"/>
      <c r="E69" s="153"/>
      <c r="F69" s="155"/>
      <c r="G69" s="155"/>
      <c r="H69" s="156"/>
      <c r="I69" s="155"/>
      <c r="J69" s="156"/>
      <c r="K69" s="157"/>
      <c r="M69" s="158"/>
      <c r="N69" s="2"/>
    </row>
    <row r="70" spans="2:14" s="154" customFormat="1" ht="14.25" customHeight="1" x14ac:dyDescent="0.35">
      <c r="B70" s="159" t="s">
        <v>106</v>
      </c>
      <c r="C70" s="153"/>
      <c r="E70" s="153"/>
      <c r="F70" s="155"/>
      <c r="G70" s="155"/>
      <c r="H70" s="156"/>
      <c r="I70" s="155"/>
      <c r="J70" s="156"/>
      <c r="K70" s="157"/>
      <c r="M70" s="158"/>
      <c r="N70" s="2"/>
    </row>
    <row r="71" spans="2:14" s="154" customFormat="1" ht="14.25" customHeight="1" x14ac:dyDescent="0.35">
      <c r="B71" s="198" t="s">
        <v>107</v>
      </c>
      <c r="C71" s="199"/>
      <c r="D71" s="199"/>
      <c r="E71" s="199"/>
      <c r="F71" s="199"/>
      <c r="G71" s="199"/>
      <c r="H71" s="199"/>
      <c r="I71" s="199"/>
      <c r="J71" s="199"/>
      <c r="K71" s="200"/>
      <c r="M71" s="158"/>
      <c r="N71" s="2"/>
    </row>
    <row r="72" spans="2:14" s="160" customFormat="1" ht="14.25" customHeight="1" x14ac:dyDescent="0.25">
      <c r="B72" s="198"/>
      <c r="C72" s="199"/>
      <c r="D72" s="199"/>
      <c r="E72" s="199"/>
      <c r="F72" s="199"/>
      <c r="G72" s="199"/>
      <c r="H72" s="199"/>
      <c r="I72" s="199"/>
      <c r="J72" s="199"/>
      <c r="K72" s="200"/>
      <c r="M72" s="161"/>
    </row>
    <row r="73" spans="2:14" s="160" customFormat="1" ht="14.25" customHeight="1" x14ac:dyDescent="0.25">
      <c r="B73" s="198" t="s">
        <v>78</v>
      </c>
      <c r="C73" s="199"/>
      <c r="D73" s="199"/>
      <c r="E73" s="199"/>
      <c r="F73" s="199"/>
      <c r="G73" s="199"/>
      <c r="H73" s="199"/>
      <c r="I73" s="199"/>
      <c r="J73" s="199"/>
      <c r="K73" s="200"/>
      <c r="M73" s="161"/>
    </row>
    <row r="74" spans="2:14" s="160" customFormat="1" ht="14.25" customHeight="1" x14ac:dyDescent="0.25">
      <c r="B74" s="198"/>
      <c r="C74" s="199"/>
      <c r="D74" s="199"/>
      <c r="E74" s="199"/>
      <c r="F74" s="199"/>
      <c r="G74" s="199"/>
      <c r="H74" s="199"/>
      <c r="I74" s="199"/>
      <c r="J74" s="199"/>
      <c r="K74" s="200"/>
      <c r="M74" s="161"/>
    </row>
    <row r="75" spans="2:14" s="160" customFormat="1" ht="14.25" customHeight="1" x14ac:dyDescent="0.3">
      <c r="B75" s="152" t="s">
        <v>41</v>
      </c>
      <c r="C75" s="162"/>
      <c r="D75" s="163"/>
      <c r="E75" s="162"/>
      <c r="F75" s="162"/>
      <c r="G75" s="162"/>
      <c r="H75" s="162"/>
      <c r="I75" s="162"/>
      <c r="J75" s="162"/>
      <c r="K75" s="164"/>
      <c r="M75" s="161"/>
    </row>
    <row r="76" spans="2:14" s="160" customFormat="1" ht="14.25" customHeight="1" x14ac:dyDescent="0.3">
      <c r="B76" s="152" t="s">
        <v>134</v>
      </c>
      <c r="C76" s="162"/>
      <c r="E76" s="162"/>
      <c r="F76" s="162"/>
      <c r="G76" s="162"/>
      <c r="H76" s="162"/>
      <c r="I76" s="162"/>
      <c r="J76" s="162"/>
      <c r="K76" s="164"/>
      <c r="M76" s="161"/>
    </row>
    <row r="77" spans="2:14" s="160" customFormat="1" ht="14.25" customHeight="1" x14ac:dyDescent="0.3">
      <c r="B77" s="152" t="s">
        <v>135</v>
      </c>
      <c r="K77" s="163"/>
    </row>
    <row r="78" spans="2:14" s="160" customFormat="1" ht="4.5" customHeight="1" thickBot="1" x14ac:dyDescent="0.3">
      <c r="B78" s="165"/>
      <c r="C78" s="166"/>
      <c r="D78" s="166"/>
      <c r="E78" s="166"/>
      <c r="F78" s="166"/>
      <c r="G78" s="166"/>
      <c r="H78" s="166"/>
      <c r="I78" s="166"/>
      <c r="J78" s="166"/>
      <c r="K78" s="167"/>
    </row>
    <row r="79" spans="2:14" ht="15" thickTop="1" x14ac:dyDescent="0.35"/>
  </sheetData>
  <sheetProtection sort="0" autoFilter="0"/>
  <autoFilter ref="B9:K9" xr:uid="{C8FE0C08-B998-4867-B375-B20363042E0A}">
    <sortState xmlns:xlrd2="http://schemas.microsoft.com/office/spreadsheetml/2017/richdata2" ref="B10:K67">
      <sortCondition descending="1" ref="E9"/>
    </sortState>
  </autoFilter>
  <mergeCells count="14">
    <mergeCell ref="G7:G8"/>
    <mergeCell ref="H7:H8"/>
    <mergeCell ref="B71:K72"/>
    <mergeCell ref="B73:K74"/>
    <mergeCell ref="B2:K2"/>
    <mergeCell ref="D3:D8"/>
    <mergeCell ref="E3:E8"/>
    <mergeCell ref="F3:I5"/>
    <mergeCell ref="B4:B8"/>
    <mergeCell ref="C4:C8"/>
    <mergeCell ref="F6:H6"/>
    <mergeCell ref="I6:I8"/>
    <mergeCell ref="J6:K7"/>
    <mergeCell ref="F7:F8"/>
  </mergeCells>
  <dataValidations count="1">
    <dataValidation type="list" allowBlank="1" showInputMessage="1" showErrorMessage="1" sqref="J4" xr:uid="{BA10A9F7-D693-4FD6-B2F8-B9CAD5A696AB}">
      <formula1>$AF$3:$AF$8</formula1>
    </dataValidation>
  </dataValidations>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A7860-76B0-41E8-A5C4-3E1F338F2420}">
  <dimension ref="B1:AF79"/>
  <sheetViews>
    <sheetView tabSelected="1" zoomScaleNormal="100" workbookViewId="0">
      <pane ySplit="9" topLeftCell="A10" activePane="bottomLeft" state="frozen"/>
      <selection pane="bottomLeft" activeCell="J4" sqref="J4"/>
    </sheetView>
  </sheetViews>
  <sheetFormatPr defaultColWidth="9.1796875" defaultRowHeight="14.5" x14ac:dyDescent="0.35"/>
  <cols>
    <col min="1" max="1" width="2.1796875" style="2" customWidth="1"/>
    <col min="2" max="2" width="18.26953125" style="2" customWidth="1"/>
    <col min="3" max="3" width="12.26953125" style="2" customWidth="1"/>
    <col min="4" max="4" width="16.7265625" style="2" customWidth="1"/>
    <col min="5" max="5" width="13.7265625" style="2" customWidth="1"/>
    <col min="6" max="11" width="11.54296875" style="2" customWidth="1"/>
    <col min="12" max="21" width="9.1796875" style="2"/>
    <col min="22" max="23" width="9.1796875" style="2" customWidth="1"/>
    <col min="24" max="31" width="9.1796875" style="2"/>
    <col min="32" max="32" width="9.1796875" style="2" hidden="1" customWidth="1"/>
    <col min="33" max="16384" width="9.1796875" style="2"/>
  </cols>
  <sheetData>
    <row r="1" spans="2:32" ht="11.25" customHeight="1" thickBot="1" x14ac:dyDescent="0.4"/>
    <row r="2" spans="2:32" ht="42.75" customHeight="1" thickTop="1" thickBot="1" x14ac:dyDescent="0.4">
      <c r="B2" s="201" t="s">
        <v>76</v>
      </c>
      <c r="C2" s="202"/>
      <c r="D2" s="202"/>
      <c r="E2" s="202"/>
      <c r="F2" s="202"/>
      <c r="G2" s="202"/>
      <c r="H2" s="202"/>
      <c r="I2" s="202"/>
      <c r="J2" s="202"/>
      <c r="K2" s="203"/>
      <c r="AF2" s="92"/>
    </row>
    <row r="3" spans="2:32" ht="9" customHeight="1" thickTop="1" thickBot="1" x14ac:dyDescent="0.4">
      <c r="B3" s="93"/>
      <c r="C3" s="94"/>
      <c r="D3" s="204" t="s">
        <v>77</v>
      </c>
      <c r="E3" s="195" t="s">
        <v>136</v>
      </c>
      <c r="F3" s="206" t="s">
        <v>7</v>
      </c>
      <c r="G3" s="207"/>
      <c r="H3" s="207"/>
      <c r="I3" s="207"/>
      <c r="J3" s="95"/>
      <c r="K3" s="96"/>
      <c r="AF3" s="92">
        <v>3.5</v>
      </c>
    </row>
    <row r="4" spans="2:32" ht="36.75" customHeight="1" thickTop="1" thickBot="1" x14ac:dyDescent="0.4">
      <c r="B4" s="210" t="s">
        <v>42</v>
      </c>
      <c r="C4" s="205" t="s">
        <v>5</v>
      </c>
      <c r="D4" s="205"/>
      <c r="E4" s="196"/>
      <c r="F4" s="208"/>
      <c r="G4" s="209"/>
      <c r="H4" s="209"/>
      <c r="I4" s="209"/>
      <c r="J4" s="57">
        <v>4</v>
      </c>
      <c r="K4" s="97"/>
      <c r="V4" s="92"/>
      <c r="AF4" s="92">
        <v>4</v>
      </c>
    </row>
    <row r="5" spans="2:32" ht="21.75" customHeight="1" thickTop="1" thickBot="1" x14ac:dyDescent="0.4">
      <c r="B5" s="210"/>
      <c r="C5" s="205"/>
      <c r="D5" s="205"/>
      <c r="E5" s="196"/>
      <c r="F5" s="208"/>
      <c r="G5" s="209"/>
      <c r="H5" s="209"/>
      <c r="I5" s="209"/>
      <c r="J5" s="98" t="s">
        <v>1</v>
      </c>
      <c r="K5" s="97"/>
      <c r="V5" s="92"/>
      <c r="AF5" s="92">
        <v>4.5</v>
      </c>
    </row>
    <row r="6" spans="2:32" ht="19.5" customHeight="1" thickTop="1" x14ac:dyDescent="0.35">
      <c r="B6" s="210"/>
      <c r="C6" s="205"/>
      <c r="D6" s="205"/>
      <c r="E6" s="196"/>
      <c r="F6" s="211" t="s">
        <v>4</v>
      </c>
      <c r="G6" s="212"/>
      <c r="H6" s="212"/>
      <c r="I6" s="213" t="s">
        <v>6</v>
      </c>
      <c r="J6" s="215" t="s">
        <v>44</v>
      </c>
      <c r="K6" s="216"/>
      <c r="V6" s="92"/>
      <c r="AF6" s="92">
        <v>5</v>
      </c>
    </row>
    <row r="7" spans="2:32" ht="16.5" customHeight="1" x14ac:dyDescent="0.35">
      <c r="B7" s="210"/>
      <c r="C7" s="205"/>
      <c r="D7" s="205"/>
      <c r="E7" s="196"/>
      <c r="F7" s="185" t="s">
        <v>79</v>
      </c>
      <c r="G7" s="183" t="s">
        <v>80</v>
      </c>
      <c r="H7" s="197" t="s">
        <v>43</v>
      </c>
      <c r="I7" s="214"/>
      <c r="J7" s="217"/>
      <c r="K7" s="218"/>
      <c r="AF7" s="92">
        <v>5.5</v>
      </c>
    </row>
    <row r="8" spans="2:32" ht="15" customHeight="1" x14ac:dyDescent="0.35">
      <c r="B8" s="210"/>
      <c r="C8" s="205"/>
      <c r="D8" s="205"/>
      <c r="E8" s="196"/>
      <c r="F8" s="185"/>
      <c r="G8" s="184"/>
      <c r="H8" s="197"/>
      <c r="I8" s="214"/>
      <c r="J8" s="99" t="s">
        <v>0</v>
      </c>
      <c r="K8" s="100" t="s">
        <v>68</v>
      </c>
      <c r="V8" s="92"/>
      <c r="AF8" s="92">
        <v>6</v>
      </c>
    </row>
    <row r="9" spans="2:32" ht="14.25" customHeight="1" thickBot="1" x14ac:dyDescent="0.4">
      <c r="B9" s="77"/>
      <c r="C9" s="78"/>
      <c r="D9" s="78"/>
      <c r="E9" s="79"/>
      <c r="F9" s="80"/>
      <c r="G9" s="81"/>
      <c r="H9" s="82"/>
      <c r="I9" s="83"/>
      <c r="J9" s="84"/>
      <c r="K9" s="85" t="s">
        <v>69</v>
      </c>
    </row>
    <row r="10" spans="2:32" ht="18" customHeight="1" thickTop="1" x14ac:dyDescent="0.35">
      <c r="B10" s="101" t="s">
        <v>146</v>
      </c>
      <c r="C10" s="102">
        <v>4.7500000000000001E-2</v>
      </c>
      <c r="D10" s="103">
        <v>4.2829365256234188E-2</v>
      </c>
      <c r="E10" s="104" t="s">
        <v>2</v>
      </c>
      <c r="F10" s="105">
        <f t="shared" ref="F10:F54" si="0">C10*$J$4</f>
        <v>0.19</v>
      </c>
      <c r="G10" s="106">
        <v>0.1</v>
      </c>
      <c r="H10" s="107">
        <f t="shared" ref="H10:H41" si="1">F10-G10</f>
        <v>0.09</v>
      </c>
      <c r="I10" s="108">
        <v>0</v>
      </c>
      <c r="J10" s="109">
        <f t="shared" ref="J10:J41" si="2">H10+I10</f>
        <v>0.09</v>
      </c>
      <c r="K10" s="110">
        <f t="shared" ref="K10:K41" si="3">14*J10</f>
        <v>1.26</v>
      </c>
      <c r="N10" s="111"/>
      <c r="V10" s="92"/>
    </row>
    <row r="11" spans="2:32" ht="18" customHeight="1" x14ac:dyDescent="0.35">
      <c r="B11" s="112" t="s">
        <v>145</v>
      </c>
      <c r="C11" s="113">
        <v>4.3749999999999997E-2</v>
      </c>
      <c r="D11" s="114">
        <v>3.4465211704371466E-2</v>
      </c>
      <c r="E11" s="115" t="s">
        <v>2</v>
      </c>
      <c r="F11" s="116">
        <f t="shared" si="0"/>
        <v>0.17499999999999999</v>
      </c>
      <c r="G11" s="117">
        <v>0.08</v>
      </c>
      <c r="H11" s="118">
        <f t="shared" si="1"/>
        <v>9.4999999999999987E-2</v>
      </c>
      <c r="I11" s="119">
        <v>0</v>
      </c>
      <c r="J11" s="120">
        <f t="shared" si="2"/>
        <v>9.4999999999999987E-2</v>
      </c>
      <c r="K11" s="121">
        <f t="shared" si="3"/>
        <v>1.3299999999999998</v>
      </c>
      <c r="V11" s="92"/>
    </row>
    <row r="12" spans="2:32" ht="18" customHeight="1" x14ac:dyDescent="0.35">
      <c r="B12" s="122" t="s">
        <v>144</v>
      </c>
      <c r="C12" s="123">
        <v>0.04</v>
      </c>
      <c r="D12" s="124">
        <v>6.2969163977151896E-2</v>
      </c>
      <c r="E12" s="125" t="s">
        <v>2</v>
      </c>
      <c r="F12" s="105">
        <f t="shared" si="0"/>
        <v>0.16</v>
      </c>
      <c r="G12" s="106">
        <v>0.08</v>
      </c>
      <c r="H12" s="107">
        <f t="shared" si="1"/>
        <v>0.08</v>
      </c>
      <c r="I12" s="108">
        <v>0</v>
      </c>
      <c r="J12" s="109">
        <f t="shared" si="2"/>
        <v>0.08</v>
      </c>
      <c r="K12" s="110">
        <f t="shared" si="3"/>
        <v>1.1200000000000001</v>
      </c>
      <c r="V12" s="92"/>
    </row>
    <row r="13" spans="2:32" ht="18" customHeight="1" x14ac:dyDescent="0.35">
      <c r="B13" s="126" t="s">
        <v>140</v>
      </c>
      <c r="C13" s="127">
        <v>0.04</v>
      </c>
      <c r="D13" s="128">
        <v>4.8384280027083088E-2</v>
      </c>
      <c r="E13" s="129" t="s">
        <v>3</v>
      </c>
      <c r="F13" s="130">
        <f t="shared" si="0"/>
        <v>0.16</v>
      </c>
      <c r="G13" s="131">
        <f t="shared" ref="G13:G44" si="4">F13</f>
        <v>0.16</v>
      </c>
      <c r="H13" s="169">
        <f t="shared" si="1"/>
        <v>0</v>
      </c>
      <c r="I13" s="133">
        <v>0</v>
      </c>
      <c r="J13" s="120">
        <f t="shared" si="2"/>
        <v>0</v>
      </c>
      <c r="K13" s="121">
        <f t="shared" si="3"/>
        <v>0</v>
      </c>
      <c r="V13" s="92"/>
    </row>
    <row r="14" spans="2:32" ht="18" customHeight="1" x14ac:dyDescent="0.35">
      <c r="B14" s="122" t="s">
        <v>141</v>
      </c>
      <c r="C14" s="123">
        <v>0.04</v>
      </c>
      <c r="D14" s="124">
        <v>4.8641248974655125E-2</v>
      </c>
      <c r="E14" s="125" t="s">
        <v>3</v>
      </c>
      <c r="F14" s="105">
        <f t="shared" si="0"/>
        <v>0.16</v>
      </c>
      <c r="G14" s="106">
        <f t="shared" si="4"/>
        <v>0.16</v>
      </c>
      <c r="H14" s="107">
        <f t="shared" si="1"/>
        <v>0</v>
      </c>
      <c r="I14" s="108">
        <v>0</v>
      </c>
      <c r="J14" s="109">
        <f t="shared" si="2"/>
        <v>0</v>
      </c>
      <c r="K14" s="110">
        <f t="shared" si="3"/>
        <v>0</v>
      </c>
      <c r="V14" s="92"/>
    </row>
    <row r="15" spans="2:32" ht="18" customHeight="1" x14ac:dyDescent="0.35">
      <c r="B15" s="126" t="s">
        <v>142</v>
      </c>
      <c r="C15" s="127">
        <v>4.6249999999999999E-2</v>
      </c>
      <c r="D15" s="128">
        <v>4.2645685891226061E-2</v>
      </c>
      <c r="E15" s="129" t="s">
        <v>3</v>
      </c>
      <c r="F15" s="130">
        <f t="shared" si="0"/>
        <v>0.185</v>
      </c>
      <c r="G15" s="131">
        <f t="shared" si="4"/>
        <v>0.185</v>
      </c>
      <c r="H15" s="169">
        <f t="shared" si="1"/>
        <v>0</v>
      </c>
      <c r="I15" s="133">
        <v>0</v>
      </c>
      <c r="J15" s="120">
        <f t="shared" si="2"/>
        <v>0</v>
      </c>
      <c r="K15" s="121">
        <f t="shared" si="3"/>
        <v>0</v>
      </c>
      <c r="V15" s="92"/>
    </row>
    <row r="16" spans="2:32" ht="18" customHeight="1" x14ac:dyDescent="0.35">
      <c r="B16" s="122" t="s">
        <v>40</v>
      </c>
      <c r="C16" s="123">
        <v>4.1250000000000002E-2</v>
      </c>
      <c r="D16" s="124">
        <v>5.8367188064277896E-2</v>
      </c>
      <c r="E16" s="125" t="s">
        <v>3</v>
      </c>
      <c r="F16" s="105">
        <f t="shared" si="0"/>
        <v>0.16500000000000001</v>
      </c>
      <c r="G16" s="106">
        <f t="shared" si="4"/>
        <v>0.16500000000000001</v>
      </c>
      <c r="H16" s="107">
        <f t="shared" si="1"/>
        <v>0</v>
      </c>
      <c r="I16" s="108">
        <v>0</v>
      </c>
      <c r="J16" s="109">
        <f t="shared" si="2"/>
        <v>0</v>
      </c>
      <c r="K16" s="110">
        <f t="shared" si="3"/>
        <v>0</v>
      </c>
      <c r="V16" s="92"/>
    </row>
    <row r="17" spans="2:22" ht="18" customHeight="1" x14ac:dyDescent="0.35">
      <c r="B17" s="126" t="s">
        <v>143</v>
      </c>
      <c r="C17" s="127">
        <v>0.03</v>
      </c>
      <c r="D17" s="128">
        <v>6.3842757118198715E-2</v>
      </c>
      <c r="E17" s="129" t="s">
        <v>3</v>
      </c>
      <c r="F17" s="116">
        <f t="shared" si="0"/>
        <v>0.12</v>
      </c>
      <c r="G17" s="117">
        <f t="shared" si="4"/>
        <v>0.12</v>
      </c>
      <c r="H17" s="118">
        <f t="shared" si="1"/>
        <v>0</v>
      </c>
      <c r="I17" s="119">
        <v>0</v>
      </c>
      <c r="J17" s="120">
        <f t="shared" si="2"/>
        <v>0</v>
      </c>
      <c r="K17" s="121">
        <f t="shared" si="3"/>
        <v>0</v>
      </c>
      <c r="V17" s="92"/>
    </row>
    <row r="18" spans="2:22" ht="18" customHeight="1" x14ac:dyDescent="0.35">
      <c r="B18" s="122" t="s">
        <v>38</v>
      </c>
      <c r="C18" s="123">
        <v>0.04</v>
      </c>
      <c r="D18" s="124">
        <v>5.4322492506347866E-2</v>
      </c>
      <c r="E18" s="125" t="s">
        <v>3</v>
      </c>
      <c r="F18" s="105">
        <f t="shared" si="0"/>
        <v>0.16</v>
      </c>
      <c r="G18" s="106">
        <f t="shared" si="4"/>
        <v>0.16</v>
      </c>
      <c r="H18" s="107">
        <f t="shared" si="1"/>
        <v>0</v>
      </c>
      <c r="I18" s="108">
        <v>0</v>
      </c>
      <c r="J18" s="109">
        <f t="shared" si="2"/>
        <v>0</v>
      </c>
      <c r="K18" s="110">
        <f t="shared" si="3"/>
        <v>0</v>
      </c>
      <c r="V18" s="92"/>
    </row>
    <row r="19" spans="2:22" ht="18" customHeight="1" x14ac:dyDescent="0.35">
      <c r="B19" s="126" t="s">
        <v>8</v>
      </c>
      <c r="C19" s="127">
        <v>0.04</v>
      </c>
      <c r="D19" s="128">
        <v>4.3491038331920459E-2</v>
      </c>
      <c r="E19" s="129" t="s">
        <v>3</v>
      </c>
      <c r="F19" s="130">
        <f t="shared" si="0"/>
        <v>0.16</v>
      </c>
      <c r="G19" s="131">
        <f t="shared" si="4"/>
        <v>0.16</v>
      </c>
      <c r="H19" s="169">
        <f t="shared" si="1"/>
        <v>0</v>
      </c>
      <c r="I19" s="133">
        <v>0</v>
      </c>
      <c r="J19" s="120">
        <f t="shared" si="2"/>
        <v>0</v>
      </c>
      <c r="K19" s="121">
        <f t="shared" si="3"/>
        <v>0</v>
      </c>
      <c r="V19" s="92"/>
    </row>
    <row r="20" spans="2:22" ht="18" customHeight="1" x14ac:dyDescent="0.35">
      <c r="B20" s="122" t="s">
        <v>103</v>
      </c>
      <c r="C20" s="123">
        <v>4.4999999999999998E-2</v>
      </c>
      <c r="D20" s="124">
        <v>8.2696235751145097E-2</v>
      </c>
      <c r="E20" s="125" t="s">
        <v>3</v>
      </c>
      <c r="F20" s="105">
        <f t="shared" si="0"/>
        <v>0.18</v>
      </c>
      <c r="G20" s="106">
        <f t="shared" si="4"/>
        <v>0.18</v>
      </c>
      <c r="H20" s="107">
        <f t="shared" si="1"/>
        <v>0</v>
      </c>
      <c r="I20" s="108">
        <v>0</v>
      </c>
      <c r="J20" s="109">
        <f t="shared" si="2"/>
        <v>0</v>
      </c>
      <c r="K20" s="110">
        <f t="shared" si="3"/>
        <v>0</v>
      </c>
      <c r="V20" s="92"/>
    </row>
    <row r="21" spans="2:22" ht="18" customHeight="1" x14ac:dyDescent="0.35">
      <c r="B21" s="126" t="s">
        <v>114</v>
      </c>
      <c r="C21" s="127">
        <v>0.04</v>
      </c>
      <c r="D21" s="128">
        <v>6.9146436974877296E-2</v>
      </c>
      <c r="E21" s="129" t="s">
        <v>3</v>
      </c>
      <c r="F21" s="130">
        <f t="shared" si="0"/>
        <v>0.16</v>
      </c>
      <c r="G21" s="131">
        <f t="shared" si="4"/>
        <v>0.16</v>
      </c>
      <c r="H21" s="169">
        <f t="shared" si="1"/>
        <v>0</v>
      </c>
      <c r="I21" s="133">
        <v>0</v>
      </c>
      <c r="J21" s="120">
        <f t="shared" si="2"/>
        <v>0</v>
      </c>
      <c r="K21" s="121">
        <f t="shared" si="3"/>
        <v>0</v>
      </c>
      <c r="V21" s="92"/>
    </row>
    <row r="22" spans="2:22" ht="18" customHeight="1" x14ac:dyDescent="0.35">
      <c r="B22" s="122" t="s">
        <v>9</v>
      </c>
      <c r="C22" s="123">
        <v>0.04</v>
      </c>
      <c r="D22" s="124">
        <v>5.9521137621775834E-2</v>
      </c>
      <c r="E22" s="125" t="s">
        <v>3</v>
      </c>
      <c r="F22" s="105">
        <f t="shared" si="0"/>
        <v>0.16</v>
      </c>
      <c r="G22" s="106">
        <f t="shared" si="4"/>
        <v>0.16</v>
      </c>
      <c r="H22" s="107">
        <f t="shared" si="1"/>
        <v>0</v>
      </c>
      <c r="I22" s="108">
        <v>0</v>
      </c>
      <c r="J22" s="109">
        <f t="shared" si="2"/>
        <v>0</v>
      </c>
      <c r="K22" s="110">
        <f t="shared" si="3"/>
        <v>0</v>
      </c>
      <c r="V22" s="92"/>
    </row>
    <row r="23" spans="2:22" ht="18" customHeight="1" x14ac:dyDescent="0.35">
      <c r="B23" s="126" t="s">
        <v>116</v>
      </c>
      <c r="C23" s="127">
        <v>0.04</v>
      </c>
      <c r="D23" s="128">
        <v>6.0052432743587E-2</v>
      </c>
      <c r="E23" s="129" t="s">
        <v>3</v>
      </c>
      <c r="F23" s="130">
        <f t="shared" si="0"/>
        <v>0.16</v>
      </c>
      <c r="G23" s="131">
        <f t="shared" si="4"/>
        <v>0.16</v>
      </c>
      <c r="H23" s="169">
        <f t="shared" si="1"/>
        <v>0</v>
      </c>
      <c r="I23" s="133">
        <v>0</v>
      </c>
      <c r="J23" s="120">
        <f t="shared" si="2"/>
        <v>0</v>
      </c>
      <c r="K23" s="121">
        <f t="shared" si="3"/>
        <v>0</v>
      </c>
      <c r="V23" s="92"/>
    </row>
    <row r="24" spans="2:22" ht="18" customHeight="1" x14ac:dyDescent="0.35">
      <c r="B24" s="122" t="s">
        <v>10</v>
      </c>
      <c r="C24" s="123">
        <v>0.04</v>
      </c>
      <c r="D24" s="124">
        <v>5.604455799123774E-2</v>
      </c>
      <c r="E24" s="125" t="s">
        <v>3</v>
      </c>
      <c r="F24" s="105">
        <f t="shared" si="0"/>
        <v>0.16</v>
      </c>
      <c r="G24" s="106">
        <f t="shared" si="4"/>
        <v>0.16</v>
      </c>
      <c r="H24" s="107">
        <f t="shared" si="1"/>
        <v>0</v>
      </c>
      <c r="I24" s="108">
        <v>0</v>
      </c>
      <c r="J24" s="109">
        <f t="shared" si="2"/>
        <v>0</v>
      </c>
      <c r="K24" s="110">
        <f t="shared" si="3"/>
        <v>0</v>
      </c>
      <c r="V24" s="92"/>
    </row>
    <row r="25" spans="2:22" ht="18" customHeight="1" x14ac:dyDescent="0.35">
      <c r="B25" s="126" t="s">
        <v>11</v>
      </c>
      <c r="C25" s="127">
        <v>0.04</v>
      </c>
      <c r="D25" s="128">
        <v>8.8145592389451674E-2</v>
      </c>
      <c r="E25" s="129" t="s">
        <v>3</v>
      </c>
      <c r="F25" s="130">
        <f t="shared" si="0"/>
        <v>0.16</v>
      </c>
      <c r="G25" s="131">
        <f t="shared" si="4"/>
        <v>0.16</v>
      </c>
      <c r="H25" s="169">
        <f t="shared" si="1"/>
        <v>0</v>
      </c>
      <c r="I25" s="133">
        <v>0</v>
      </c>
      <c r="J25" s="120">
        <f t="shared" si="2"/>
        <v>0</v>
      </c>
      <c r="K25" s="121">
        <f t="shared" si="3"/>
        <v>0</v>
      </c>
      <c r="V25" s="92"/>
    </row>
    <row r="26" spans="2:22" ht="18" customHeight="1" x14ac:dyDescent="0.35">
      <c r="B26" s="122" t="s">
        <v>12</v>
      </c>
      <c r="C26" s="123">
        <v>0.04</v>
      </c>
      <c r="D26" s="124">
        <v>6.9394071318778144E-2</v>
      </c>
      <c r="E26" s="125" t="s">
        <v>3</v>
      </c>
      <c r="F26" s="105">
        <f t="shared" si="0"/>
        <v>0.16</v>
      </c>
      <c r="G26" s="106">
        <f t="shared" si="4"/>
        <v>0.16</v>
      </c>
      <c r="H26" s="107">
        <f t="shared" si="1"/>
        <v>0</v>
      </c>
      <c r="I26" s="108">
        <v>0</v>
      </c>
      <c r="J26" s="109">
        <f t="shared" si="2"/>
        <v>0</v>
      </c>
      <c r="K26" s="110">
        <f t="shared" si="3"/>
        <v>0</v>
      </c>
      <c r="V26" s="92"/>
    </row>
    <row r="27" spans="2:22" ht="18" customHeight="1" x14ac:dyDescent="0.35">
      <c r="B27" s="126" t="s">
        <v>13</v>
      </c>
      <c r="C27" s="127">
        <v>0.04</v>
      </c>
      <c r="D27" s="128">
        <v>9.7640002593986086E-2</v>
      </c>
      <c r="E27" s="129" t="s">
        <v>3</v>
      </c>
      <c r="F27" s="130">
        <f t="shared" si="0"/>
        <v>0.16</v>
      </c>
      <c r="G27" s="131">
        <f t="shared" si="4"/>
        <v>0.16</v>
      </c>
      <c r="H27" s="169">
        <f t="shared" si="1"/>
        <v>0</v>
      </c>
      <c r="I27" s="133">
        <v>0</v>
      </c>
      <c r="J27" s="120">
        <f t="shared" si="2"/>
        <v>0</v>
      </c>
      <c r="K27" s="121">
        <f t="shared" si="3"/>
        <v>0</v>
      </c>
      <c r="V27" s="92"/>
    </row>
    <row r="28" spans="2:22" ht="18" customHeight="1" x14ac:dyDescent="0.35">
      <c r="B28" s="122" t="s">
        <v>14</v>
      </c>
      <c r="C28" s="123">
        <v>0.04</v>
      </c>
      <c r="D28" s="124">
        <v>7.8912187124658015E-2</v>
      </c>
      <c r="E28" s="125" t="s">
        <v>3</v>
      </c>
      <c r="F28" s="105">
        <f t="shared" si="0"/>
        <v>0.16</v>
      </c>
      <c r="G28" s="106">
        <f t="shared" si="4"/>
        <v>0.16</v>
      </c>
      <c r="H28" s="107">
        <f t="shared" si="1"/>
        <v>0</v>
      </c>
      <c r="I28" s="108">
        <v>0</v>
      </c>
      <c r="J28" s="109">
        <f t="shared" si="2"/>
        <v>0</v>
      </c>
      <c r="K28" s="110">
        <f t="shared" si="3"/>
        <v>0</v>
      </c>
      <c r="M28" s="134"/>
    </row>
    <row r="29" spans="2:22" ht="18" customHeight="1" x14ac:dyDescent="0.35">
      <c r="B29" s="126" t="s">
        <v>117</v>
      </c>
      <c r="C29" s="127">
        <v>0.04</v>
      </c>
      <c r="D29" s="128">
        <v>8.2586749969810969E-2</v>
      </c>
      <c r="E29" s="129" t="s">
        <v>3</v>
      </c>
      <c r="F29" s="130">
        <f t="shared" si="0"/>
        <v>0.16</v>
      </c>
      <c r="G29" s="131">
        <f t="shared" si="4"/>
        <v>0.16</v>
      </c>
      <c r="H29" s="169">
        <f t="shared" si="1"/>
        <v>0</v>
      </c>
      <c r="I29" s="133">
        <v>0</v>
      </c>
      <c r="J29" s="120">
        <f t="shared" si="2"/>
        <v>0</v>
      </c>
      <c r="K29" s="121">
        <f t="shared" si="3"/>
        <v>0</v>
      </c>
      <c r="M29" s="134"/>
    </row>
    <row r="30" spans="2:22" ht="18" customHeight="1" x14ac:dyDescent="0.35">
      <c r="B30" s="122" t="s">
        <v>118</v>
      </c>
      <c r="C30" s="123">
        <v>4.1250000000000002E-2</v>
      </c>
      <c r="D30" s="124">
        <v>4.7195363600730074E-2</v>
      </c>
      <c r="E30" s="125" t="s">
        <v>3</v>
      </c>
      <c r="F30" s="105">
        <f t="shared" si="0"/>
        <v>0.16500000000000001</v>
      </c>
      <c r="G30" s="106">
        <f t="shared" si="4"/>
        <v>0.16500000000000001</v>
      </c>
      <c r="H30" s="107">
        <f t="shared" si="1"/>
        <v>0</v>
      </c>
      <c r="I30" s="108">
        <v>0</v>
      </c>
      <c r="J30" s="109">
        <f t="shared" si="2"/>
        <v>0</v>
      </c>
      <c r="K30" s="110">
        <f t="shared" si="3"/>
        <v>0</v>
      </c>
      <c r="M30" s="134"/>
    </row>
    <row r="31" spans="2:22" ht="18" customHeight="1" x14ac:dyDescent="0.35">
      <c r="B31" s="112" t="s">
        <v>15</v>
      </c>
      <c r="C31" s="113">
        <v>0.04</v>
      </c>
      <c r="D31" s="114">
        <v>6.0074776455189778E-2</v>
      </c>
      <c r="E31" s="115" t="s">
        <v>3</v>
      </c>
      <c r="F31" s="116">
        <f t="shared" si="0"/>
        <v>0.16</v>
      </c>
      <c r="G31" s="117">
        <f t="shared" si="4"/>
        <v>0.16</v>
      </c>
      <c r="H31" s="118">
        <f t="shared" si="1"/>
        <v>0</v>
      </c>
      <c r="I31" s="119">
        <v>0</v>
      </c>
      <c r="J31" s="120">
        <f t="shared" si="2"/>
        <v>0</v>
      </c>
      <c r="K31" s="121">
        <f t="shared" si="3"/>
        <v>0</v>
      </c>
      <c r="M31" s="134"/>
    </row>
    <row r="32" spans="2:22" ht="18" customHeight="1" x14ac:dyDescent="0.35">
      <c r="B32" s="122" t="s">
        <v>16</v>
      </c>
      <c r="C32" s="123">
        <v>0.04</v>
      </c>
      <c r="D32" s="124">
        <v>6.5122625012547689E-2</v>
      </c>
      <c r="E32" s="125" t="s">
        <v>3</v>
      </c>
      <c r="F32" s="105">
        <f t="shared" si="0"/>
        <v>0.16</v>
      </c>
      <c r="G32" s="106">
        <f t="shared" si="4"/>
        <v>0.16</v>
      </c>
      <c r="H32" s="107">
        <f t="shared" si="1"/>
        <v>0</v>
      </c>
      <c r="I32" s="108">
        <v>0</v>
      </c>
      <c r="J32" s="109">
        <f t="shared" si="2"/>
        <v>0</v>
      </c>
      <c r="K32" s="110">
        <f t="shared" si="3"/>
        <v>0</v>
      </c>
      <c r="M32" s="134"/>
    </row>
    <row r="33" spans="2:13" ht="18" customHeight="1" x14ac:dyDescent="0.35">
      <c r="B33" s="126" t="s">
        <v>17</v>
      </c>
      <c r="C33" s="127">
        <v>0.04</v>
      </c>
      <c r="D33" s="128">
        <v>7.3504030835751896E-2</v>
      </c>
      <c r="E33" s="129" t="s">
        <v>3</v>
      </c>
      <c r="F33" s="130">
        <f t="shared" si="0"/>
        <v>0.16</v>
      </c>
      <c r="G33" s="131">
        <f t="shared" si="4"/>
        <v>0.16</v>
      </c>
      <c r="H33" s="169">
        <f t="shared" si="1"/>
        <v>0</v>
      </c>
      <c r="I33" s="133">
        <v>0</v>
      </c>
      <c r="J33" s="120">
        <f t="shared" si="2"/>
        <v>0</v>
      </c>
      <c r="K33" s="121">
        <f t="shared" si="3"/>
        <v>0</v>
      </c>
      <c r="M33" s="134"/>
    </row>
    <row r="34" spans="2:13" ht="18" customHeight="1" x14ac:dyDescent="0.35">
      <c r="B34" s="122" t="s">
        <v>18</v>
      </c>
      <c r="C34" s="123">
        <v>0.04</v>
      </c>
      <c r="D34" s="124">
        <v>0.12655197396955592</v>
      </c>
      <c r="E34" s="125" t="s">
        <v>3</v>
      </c>
      <c r="F34" s="105">
        <f t="shared" si="0"/>
        <v>0.16</v>
      </c>
      <c r="G34" s="106">
        <f t="shared" si="4"/>
        <v>0.16</v>
      </c>
      <c r="H34" s="107">
        <f t="shared" si="1"/>
        <v>0</v>
      </c>
      <c r="I34" s="108">
        <v>0</v>
      </c>
      <c r="J34" s="109">
        <f t="shared" si="2"/>
        <v>0</v>
      </c>
      <c r="K34" s="110">
        <f t="shared" si="3"/>
        <v>0</v>
      </c>
      <c r="M34" s="134"/>
    </row>
    <row r="35" spans="2:13" ht="18" customHeight="1" x14ac:dyDescent="0.35">
      <c r="B35" s="126" t="s">
        <v>19</v>
      </c>
      <c r="C35" s="127">
        <v>0.04</v>
      </c>
      <c r="D35" s="128">
        <v>6.8201692152705135E-2</v>
      </c>
      <c r="E35" s="129" t="s">
        <v>3</v>
      </c>
      <c r="F35" s="130">
        <f t="shared" si="0"/>
        <v>0.16</v>
      </c>
      <c r="G35" s="131">
        <f t="shared" si="4"/>
        <v>0.16</v>
      </c>
      <c r="H35" s="169">
        <f t="shared" si="1"/>
        <v>0</v>
      </c>
      <c r="I35" s="133">
        <v>0</v>
      </c>
      <c r="J35" s="120">
        <f t="shared" si="2"/>
        <v>0</v>
      </c>
      <c r="K35" s="121">
        <f t="shared" si="3"/>
        <v>0</v>
      </c>
      <c r="M35" s="134"/>
    </row>
    <row r="36" spans="2:13" ht="18" customHeight="1" x14ac:dyDescent="0.35">
      <c r="B36" s="122" t="s">
        <v>20</v>
      </c>
      <c r="C36" s="123">
        <v>0.04</v>
      </c>
      <c r="D36" s="124">
        <v>7.9693950647082248E-2</v>
      </c>
      <c r="E36" s="125" t="s">
        <v>3</v>
      </c>
      <c r="F36" s="105">
        <f t="shared" si="0"/>
        <v>0.16</v>
      </c>
      <c r="G36" s="106">
        <f t="shared" si="4"/>
        <v>0.16</v>
      </c>
      <c r="H36" s="107">
        <f t="shared" si="1"/>
        <v>0</v>
      </c>
      <c r="I36" s="108">
        <v>0</v>
      </c>
      <c r="J36" s="109">
        <f t="shared" si="2"/>
        <v>0</v>
      </c>
      <c r="K36" s="110">
        <f t="shared" si="3"/>
        <v>0</v>
      </c>
      <c r="M36" s="134"/>
    </row>
    <row r="37" spans="2:13" ht="18" customHeight="1" x14ac:dyDescent="0.35">
      <c r="B37" s="112" t="s">
        <v>21</v>
      </c>
      <c r="C37" s="113">
        <v>4.2500000000000003E-2</v>
      </c>
      <c r="D37" s="114">
        <v>8.1716783502026158E-2</v>
      </c>
      <c r="E37" s="115" t="s">
        <v>3</v>
      </c>
      <c r="F37" s="116">
        <f t="shared" si="0"/>
        <v>0.17</v>
      </c>
      <c r="G37" s="117">
        <f t="shared" si="4"/>
        <v>0.17</v>
      </c>
      <c r="H37" s="118">
        <f t="shared" si="1"/>
        <v>0</v>
      </c>
      <c r="I37" s="119">
        <v>0</v>
      </c>
      <c r="J37" s="120">
        <f t="shared" si="2"/>
        <v>0</v>
      </c>
      <c r="K37" s="121">
        <f t="shared" si="3"/>
        <v>0</v>
      </c>
      <c r="M37" s="134"/>
    </row>
    <row r="38" spans="2:13" ht="18" customHeight="1" x14ac:dyDescent="0.35">
      <c r="B38" s="122" t="s">
        <v>120</v>
      </c>
      <c r="C38" s="123">
        <v>0.04</v>
      </c>
      <c r="D38" s="124">
        <v>6.733650489701247E-2</v>
      </c>
      <c r="E38" s="125" t="s">
        <v>3</v>
      </c>
      <c r="F38" s="105">
        <f t="shared" si="0"/>
        <v>0.16</v>
      </c>
      <c r="G38" s="106">
        <f t="shared" si="4"/>
        <v>0.16</v>
      </c>
      <c r="H38" s="107">
        <f t="shared" si="1"/>
        <v>0</v>
      </c>
      <c r="I38" s="108">
        <v>0</v>
      </c>
      <c r="J38" s="109">
        <f t="shared" si="2"/>
        <v>0</v>
      </c>
      <c r="K38" s="110">
        <f t="shared" si="3"/>
        <v>0</v>
      </c>
      <c r="M38" s="134"/>
    </row>
    <row r="39" spans="2:13" ht="18" customHeight="1" x14ac:dyDescent="0.35">
      <c r="B39" s="126" t="s">
        <v>22</v>
      </c>
      <c r="C39" s="127">
        <v>0.04</v>
      </c>
      <c r="D39" s="128">
        <v>9.182659604547469E-2</v>
      </c>
      <c r="E39" s="129" t="s">
        <v>3</v>
      </c>
      <c r="F39" s="130">
        <f t="shared" si="0"/>
        <v>0.16</v>
      </c>
      <c r="G39" s="131">
        <f t="shared" si="4"/>
        <v>0.16</v>
      </c>
      <c r="H39" s="169">
        <f t="shared" si="1"/>
        <v>0</v>
      </c>
      <c r="I39" s="133">
        <v>0</v>
      </c>
      <c r="J39" s="120">
        <f t="shared" si="2"/>
        <v>0</v>
      </c>
      <c r="K39" s="121">
        <f t="shared" si="3"/>
        <v>0</v>
      </c>
      <c r="M39" s="134"/>
    </row>
    <row r="40" spans="2:13" ht="18" customHeight="1" x14ac:dyDescent="0.35">
      <c r="B40" s="122" t="s">
        <v>104</v>
      </c>
      <c r="C40" s="123">
        <v>0.04</v>
      </c>
      <c r="D40" s="124">
        <v>0.10047811315443625</v>
      </c>
      <c r="E40" s="125" t="s">
        <v>3</v>
      </c>
      <c r="F40" s="105">
        <f t="shared" si="0"/>
        <v>0.16</v>
      </c>
      <c r="G40" s="106">
        <f t="shared" si="4"/>
        <v>0.16</v>
      </c>
      <c r="H40" s="107">
        <f t="shared" si="1"/>
        <v>0</v>
      </c>
      <c r="I40" s="108">
        <v>0</v>
      </c>
      <c r="J40" s="109">
        <f t="shared" si="2"/>
        <v>0</v>
      </c>
      <c r="K40" s="110">
        <f t="shared" si="3"/>
        <v>0</v>
      </c>
      <c r="M40" s="134"/>
    </row>
    <row r="41" spans="2:13" ht="18" customHeight="1" x14ac:dyDescent="0.35">
      <c r="B41" s="126" t="s">
        <v>23</v>
      </c>
      <c r="C41" s="127">
        <v>0.04</v>
      </c>
      <c r="D41" s="128">
        <v>5.3139575598185947E-2</v>
      </c>
      <c r="E41" s="129" t="s">
        <v>3</v>
      </c>
      <c r="F41" s="130">
        <f t="shared" si="0"/>
        <v>0.16</v>
      </c>
      <c r="G41" s="131">
        <f t="shared" si="4"/>
        <v>0.16</v>
      </c>
      <c r="H41" s="169">
        <f t="shared" si="1"/>
        <v>0</v>
      </c>
      <c r="I41" s="133">
        <v>0</v>
      </c>
      <c r="J41" s="120">
        <f t="shared" si="2"/>
        <v>0</v>
      </c>
      <c r="K41" s="121">
        <f t="shared" si="3"/>
        <v>0</v>
      </c>
      <c r="M41" s="134"/>
    </row>
    <row r="42" spans="2:13" ht="18" customHeight="1" x14ac:dyDescent="0.35">
      <c r="B42" s="122" t="s">
        <v>24</v>
      </c>
      <c r="C42" s="123">
        <v>0.04</v>
      </c>
      <c r="D42" s="124">
        <v>0.11454009426824568</v>
      </c>
      <c r="E42" s="125" t="s">
        <v>3</v>
      </c>
      <c r="F42" s="105">
        <f t="shared" si="0"/>
        <v>0.16</v>
      </c>
      <c r="G42" s="106">
        <f t="shared" si="4"/>
        <v>0.16</v>
      </c>
      <c r="H42" s="107">
        <f t="shared" ref="H42:H73" si="5">F42-G42</f>
        <v>0</v>
      </c>
      <c r="I42" s="108">
        <v>0</v>
      </c>
      <c r="J42" s="109">
        <f t="shared" ref="J42:J73" si="6">H42+I42</f>
        <v>0</v>
      </c>
      <c r="K42" s="110">
        <f t="shared" ref="K42:K73" si="7">14*J42</f>
        <v>0</v>
      </c>
      <c r="M42" s="134"/>
    </row>
    <row r="43" spans="2:13" ht="18" customHeight="1" x14ac:dyDescent="0.35">
      <c r="B43" s="126" t="s">
        <v>75</v>
      </c>
      <c r="C43" s="127">
        <v>4.8750000000000002E-2</v>
      </c>
      <c r="D43" s="128">
        <v>1.7418120157476541E-2</v>
      </c>
      <c r="E43" s="129" t="s">
        <v>3</v>
      </c>
      <c r="F43" s="130">
        <f t="shared" si="0"/>
        <v>0.19500000000000001</v>
      </c>
      <c r="G43" s="131">
        <f t="shared" si="4"/>
        <v>0.19500000000000001</v>
      </c>
      <c r="H43" s="169">
        <f t="shared" si="5"/>
        <v>0</v>
      </c>
      <c r="I43" s="133">
        <v>0</v>
      </c>
      <c r="J43" s="120">
        <f t="shared" si="6"/>
        <v>0</v>
      </c>
      <c r="K43" s="121">
        <f t="shared" si="7"/>
        <v>0</v>
      </c>
      <c r="M43" s="134"/>
    </row>
    <row r="44" spans="2:13" ht="18" customHeight="1" x14ac:dyDescent="0.35">
      <c r="B44" s="122" t="s">
        <v>121</v>
      </c>
      <c r="C44" s="123">
        <v>0.04</v>
      </c>
      <c r="D44" s="124">
        <v>4.5970912546160925E-2</v>
      </c>
      <c r="E44" s="125" t="s">
        <v>3</v>
      </c>
      <c r="F44" s="105">
        <f t="shared" si="0"/>
        <v>0.16</v>
      </c>
      <c r="G44" s="106">
        <f t="shared" si="4"/>
        <v>0.16</v>
      </c>
      <c r="H44" s="107">
        <f t="shared" si="5"/>
        <v>0</v>
      </c>
      <c r="I44" s="108">
        <v>0</v>
      </c>
      <c r="J44" s="109">
        <f t="shared" si="6"/>
        <v>0</v>
      </c>
      <c r="K44" s="110">
        <f t="shared" si="7"/>
        <v>0</v>
      </c>
      <c r="M44" s="134"/>
    </row>
    <row r="45" spans="2:13" ht="18" customHeight="1" x14ac:dyDescent="0.35">
      <c r="B45" s="112" t="s">
        <v>122</v>
      </c>
      <c r="C45" s="113">
        <v>4.7500000000000001E-2</v>
      </c>
      <c r="D45" s="114">
        <v>6.5613676018773867E-2</v>
      </c>
      <c r="E45" s="115" t="s">
        <v>3</v>
      </c>
      <c r="F45" s="116">
        <f t="shared" si="0"/>
        <v>0.19</v>
      </c>
      <c r="G45" s="117">
        <f t="shared" ref="G45:G76" si="8">F45</f>
        <v>0.19</v>
      </c>
      <c r="H45" s="118">
        <f t="shared" si="5"/>
        <v>0</v>
      </c>
      <c r="I45" s="119">
        <v>0</v>
      </c>
      <c r="J45" s="120">
        <f t="shared" si="6"/>
        <v>0</v>
      </c>
      <c r="K45" s="121">
        <f t="shared" si="7"/>
        <v>0</v>
      </c>
      <c r="M45" s="134"/>
    </row>
    <row r="46" spans="2:13" ht="18" customHeight="1" x14ac:dyDescent="0.35">
      <c r="B46" s="101" t="s">
        <v>123</v>
      </c>
      <c r="C46" s="102">
        <v>0.04</v>
      </c>
      <c r="D46" s="103">
        <v>5.6654348507665889E-2</v>
      </c>
      <c r="E46" s="104" t="s">
        <v>3</v>
      </c>
      <c r="F46" s="135">
        <f t="shared" si="0"/>
        <v>0.16</v>
      </c>
      <c r="G46" s="136">
        <f t="shared" si="8"/>
        <v>0.16</v>
      </c>
      <c r="H46" s="168">
        <f t="shared" si="5"/>
        <v>0</v>
      </c>
      <c r="I46" s="138">
        <v>0</v>
      </c>
      <c r="J46" s="109">
        <f t="shared" si="6"/>
        <v>0</v>
      </c>
      <c r="K46" s="110">
        <f t="shared" si="7"/>
        <v>0</v>
      </c>
      <c r="M46" s="134"/>
    </row>
    <row r="47" spans="2:13" ht="18" customHeight="1" x14ac:dyDescent="0.35">
      <c r="B47" s="112" t="s">
        <v>25</v>
      </c>
      <c r="C47" s="113">
        <v>3.5000000000000003E-2</v>
      </c>
      <c r="D47" s="114">
        <v>5.9279650243112235E-2</v>
      </c>
      <c r="E47" s="115" t="s">
        <v>3</v>
      </c>
      <c r="F47" s="116">
        <f t="shared" si="0"/>
        <v>0.14000000000000001</v>
      </c>
      <c r="G47" s="117">
        <f t="shared" si="8"/>
        <v>0.14000000000000001</v>
      </c>
      <c r="H47" s="118">
        <f t="shared" si="5"/>
        <v>0</v>
      </c>
      <c r="I47" s="119">
        <v>0</v>
      </c>
      <c r="J47" s="120">
        <f t="shared" si="6"/>
        <v>0</v>
      </c>
      <c r="K47" s="121">
        <f t="shared" si="7"/>
        <v>0</v>
      </c>
      <c r="M47" s="134"/>
    </row>
    <row r="48" spans="2:13" ht="18" customHeight="1" x14ac:dyDescent="0.35">
      <c r="B48" s="101" t="s">
        <v>26</v>
      </c>
      <c r="C48" s="102">
        <v>0.04</v>
      </c>
      <c r="D48" s="103">
        <v>5.8536606374978296E-2</v>
      </c>
      <c r="E48" s="104" t="s">
        <v>3</v>
      </c>
      <c r="F48" s="135">
        <f t="shared" si="0"/>
        <v>0.16</v>
      </c>
      <c r="G48" s="136">
        <f t="shared" si="8"/>
        <v>0.16</v>
      </c>
      <c r="H48" s="168">
        <f t="shared" si="5"/>
        <v>0</v>
      </c>
      <c r="I48" s="138">
        <v>0</v>
      </c>
      <c r="J48" s="109">
        <f t="shared" si="6"/>
        <v>0</v>
      </c>
      <c r="K48" s="110">
        <f t="shared" si="7"/>
        <v>0</v>
      </c>
      <c r="M48" s="134"/>
    </row>
    <row r="49" spans="2:13" ht="18" customHeight="1" x14ac:dyDescent="0.35">
      <c r="B49" s="112" t="s">
        <v>125</v>
      </c>
      <c r="C49" s="113">
        <v>0.04</v>
      </c>
      <c r="D49" s="114">
        <v>8.7046662474959374E-2</v>
      </c>
      <c r="E49" s="115" t="s">
        <v>3</v>
      </c>
      <c r="F49" s="116">
        <f t="shared" si="0"/>
        <v>0.16</v>
      </c>
      <c r="G49" s="117">
        <f t="shared" si="8"/>
        <v>0.16</v>
      </c>
      <c r="H49" s="118">
        <f t="shared" si="5"/>
        <v>0</v>
      </c>
      <c r="I49" s="119">
        <v>0</v>
      </c>
      <c r="J49" s="120">
        <f t="shared" si="6"/>
        <v>0</v>
      </c>
      <c r="K49" s="121">
        <f t="shared" si="7"/>
        <v>0</v>
      </c>
      <c r="M49" s="134"/>
    </row>
    <row r="50" spans="2:13" ht="18" customHeight="1" x14ac:dyDescent="0.35">
      <c r="B50" s="122" t="s">
        <v>27</v>
      </c>
      <c r="C50" s="123">
        <v>0.04</v>
      </c>
      <c r="D50" s="124">
        <v>7.3217234330369807E-2</v>
      </c>
      <c r="E50" s="125" t="s">
        <v>3</v>
      </c>
      <c r="F50" s="105">
        <f t="shared" si="0"/>
        <v>0.16</v>
      </c>
      <c r="G50" s="106">
        <f t="shared" si="8"/>
        <v>0.16</v>
      </c>
      <c r="H50" s="107">
        <f t="shared" si="5"/>
        <v>0</v>
      </c>
      <c r="I50" s="108">
        <v>0</v>
      </c>
      <c r="J50" s="109">
        <f t="shared" si="6"/>
        <v>0</v>
      </c>
      <c r="K50" s="110">
        <f t="shared" si="7"/>
        <v>0</v>
      </c>
      <c r="M50" s="134"/>
    </row>
    <row r="51" spans="2:13" ht="18" customHeight="1" x14ac:dyDescent="0.35">
      <c r="B51" s="112" t="s">
        <v>126</v>
      </c>
      <c r="C51" s="113">
        <v>4.3749999999999997E-2</v>
      </c>
      <c r="D51" s="114">
        <v>6.6144618008891598E-2</v>
      </c>
      <c r="E51" s="115" t="s">
        <v>3</v>
      </c>
      <c r="F51" s="116">
        <f t="shared" si="0"/>
        <v>0.17499999999999999</v>
      </c>
      <c r="G51" s="117">
        <f t="shared" si="8"/>
        <v>0.17499999999999999</v>
      </c>
      <c r="H51" s="118">
        <f t="shared" si="5"/>
        <v>0</v>
      </c>
      <c r="I51" s="119">
        <v>0</v>
      </c>
      <c r="J51" s="120">
        <f t="shared" si="6"/>
        <v>0</v>
      </c>
      <c r="K51" s="121">
        <f t="shared" si="7"/>
        <v>0</v>
      </c>
      <c r="M51" s="134"/>
    </row>
    <row r="52" spans="2:13" ht="18" customHeight="1" x14ac:dyDescent="0.35">
      <c r="B52" s="122" t="s">
        <v>70</v>
      </c>
      <c r="C52" s="123">
        <v>0.04</v>
      </c>
      <c r="D52" s="124">
        <v>7.5397395953837307E-2</v>
      </c>
      <c r="E52" s="125" t="s">
        <v>3</v>
      </c>
      <c r="F52" s="105">
        <f t="shared" si="0"/>
        <v>0.16</v>
      </c>
      <c r="G52" s="106">
        <f t="shared" si="8"/>
        <v>0.16</v>
      </c>
      <c r="H52" s="107">
        <f t="shared" si="5"/>
        <v>0</v>
      </c>
      <c r="I52" s="108">
        <v>0</v>
      </c>
      <c r="J52" s="109">
        <f t="shared" si="6"/>
        <v>0</v>
      </c>
      <c r="K52" s="110">
        <f t="shared" si="7"/>
        <v>0</v>
      </c>
      <c r="M52" s="134"/>
    </row>
    <row r="53" spans="2:13" ht="18" customHeight="1" x14ac:dyDescent="0.35">
      <c r="B53" s="126" t="s">
        <v>29</v>
      </c>
      <c r="C53" s="127">
        <v>0.04</v>
      </c>
      <c r="D53" s="128">
        <v>8.8219577683451164E-2</v>
      </c>
      <c r="E53" s="129" t="s">
        <v>3</v>
      </c>
      <c r="F53" s="130">
        <f t="shared" si="0"/>
        <v>0.16</v>
      </c>
      <c r="G53" s="131">
        <f t="shared" si="8"/>
        <v>0.16</v>
      </c>
      <c r="H53" s="169">
        <f t="shared" si="5"/>
        <v>0</v>
      </c>
      <c r="I53" s="133">
        <v>0</v>
      </c>
      <c r="J53" s="120">
        <f t="shared" si="6"/>
        <v>0</v>
      </c>
      <c r="K53" s="121">
        <f t="shared" si="7"/>
        <v>0</v>
      </c>
      <c r="M53" s="134"/>
    </row>
    <row r="54" spans="2:13" ht="18" customHeight="1" x14ac:dyDescent="0.35">
      <c r="B54" s="122" t="s">
        <v>30</v>
      </c>
      <c r="C54" s="123">
        <v>0.04</v>
      </c>
      <c r="D54" s="124">
        <v>7.2927746990690837E-2</v>
      </c>
      <c r="E54" s="125" t="s">
        <v>3</v>
      </c>
      <c r="F54" s="105">
        <f t="shared" si="0"/>
        <v>0.16</v>
      </c>
      <c r="G54" s="106">
        <f t="shared" si="8"/>
        <v>0.16</v>
      </c>
      <c r="H54" s="107">
        <f t="shared" si="5"/>
        <v>0</v>
      </c>
      <c r="I54" s="108">
        <v>0</v>
      </c>
      <c r="J54" s="109">
        <f t="shared" si="6"/>
        <v>0</v>
      </c>
      <c r="K54" s="110">
        <f t="shared" si="7"/>
        <v>0</v>
      </c>
      <c r="M54" s="134"/>
    </row>
    <row r="55" spans="2:13" ht="18" customHeight="1" x14ac:dyDescent="0.35">
      <c r="B55" s="126" t="s">
        <v>39</v>
      </c>
      <c r="C55" s="127">
        <v>0.04</v>
      </c>
      <c r="D55" s="128">
        <v>6.5276104117918815E-2</v>
      </c>
      <c r="E55" s="129" t="s">
        <v>3</v>
      </c>
      <c r="F55" s="130">
        <v>0.08</v>
      </c>
      <c r="G55" s="131">
        <f t="shared" si="8"/>
        <v>0.08</v>
      </c>
      <c r="H55" s="169">
        <f t="shared" si="5"/>
        <v>0</v>
      </c>
      <c r="I55" s="133">
        <v>0</v>
      </c>
      <c r="J55" s="120">
        <f t="shared" si="6"/>
        <v>0</v>
      </c>
      <c r="K55" s="121">
        <f t="shared" si="7"/>
        <v>0</v>
      </c>
      <c r="M55" s="134"/>
    </row>
    <row r="56" spans="2:13" ht="18" customHeight="1" x14ac:dyDescent="0.35">
      <c r="B56" s="122" t="s">
        <v>28</v>
      </c>
      <c r="C56" s="123">
        <v>0.04</v>
      </c>
      <c r="D56" s="124">
        <v>6.6848383949888832E-2</v>
      </c>
      <c r="E56" s="125" t="s">
        <v>3</v>
      </c>
      <c r="F56" s="105">
        <f t="shared" ref="F56:F67" si="9">C56*$J$4</f>
        <v>0.16</v>
      </c>
      <c r="G56" s="106">
        <f t="shared" si="8"/>
        <v>0.16</v>
      </c>
      <c r="H56" s="107">
        <f t="shared" si="5"/>
        <v>0</v>
      </c>
      <c r="I56" s="108">
        <v>0</v>
      </c>
      <c r="J56" s="109">
        <f t="shared" si="6"/>
        <v>0</v>
      </c>
      <c r="K56" s="110">
        <f t="shared" si="7"/>
        <v>0</v>
      </c>
      <c r="M56" s="134"/>
    </row>
    <row r="57" spans="2:13" ht="18" customHeight="1" x14ac:dyDescent="0.35">
      <c r="B57" s="126" t="s">
        <v>31</v>
      </c>
      <c r="C57" s="127">
        <v>0.04</v>
      </c>
      <c r="D57" s="128">
        <v>0.10168274916689113</v>
      </c>
      <c r="E57" s="129" t="s">
        <v>3</v>
      </c>
      <c r="F57" s="130">
        <f t="shared" si="9"/>
        <v>0.16</v>
      </c>
      <c r="G57" s="131">
        <f t="shared" si="8"/>
        <v>0.16</v>
      </c>
      <c r="H57" s="169">
        <f t="shared" si="5"/>
        <v>0</v>
      </c>
      <c r="I57" s="133">
        <v>0</v>
      </c>
      <c r="J57" s="120">
        <f t="shared" si="6"/>
        <v>0</v>
      </c>
      <c r="K57" s="121">
        <f t="shared" si="7"/>
        <v>0</v>
      </c>
      <c r="M57" s="134"/>
    </row>
    <row r="58" spans="2:13" ht="18" customHeight="1" x14ac:dyDescent="0.35">
      <c r="B58" s="122" t="s">
        <v>130</v>
      </c>
      <c r="C58" s="123">
        <v>4.6249999999999999E-2</v>
      </c>
      <c r="D58" s="124">
        <v>4.4343821143677999E-2</v>
      </c>
      <c r="E58" s="125" t="s">
        <v>3</v>
      </c>
      <c r="F58" s="105">
        <f t="shared" si="9"/>
        <v>0.185</v>
      </c>
      <c r="G58" s="106">
        <f t="shared" si="8"/>
        <v>0.185</v>
      </c>
      <c r="H58" s="107">
        <f t="shared" si="5"/>
        <v>0</v>
      </c>
      <c r="I58" s="108">
        <v>0</v>
      </c>
      <c r="J58" s="109">
        <f t="shared" si="6"/>
        <v>0</v>
      </c>
      <c r="K58" s="110">
        <f t="shared" si="7"/>
        <v>0</v>
      </c>
      <c r="M58" s="134"/>
    </row>
    <row r="59" spans="2:13" ht="18" customHeight="1" x14ac:dyDescent="0.35">
      <c r="B59" s="126" t="s">
        <v>32</v>
      </c>
      <c r="C59" s="127">
        <v>0.04</v>
      </c>
      <c r="D59" s="128">
        <v>7.0739238776442767E-2</v>
      </c>
      <c r="E59" s="129" t="s">
        <v>3</v>
      </c>
      <c r="F59" s="130">
        <f t="shared" si="9"/>
        <v>0.16</v>
      </c>
      <c r="G59" s="131">
        <f t="shared" si="8"/>
        <v>0.16</v>
      </c>
      <c r="H59" s="169">
        <f t="shared" si="5"/>
        <v>0</v>
      </c>
      <c r="I59" s="133">
        <v>0</v>
      </c>
      <c r="J59" s="120">
        <f t="shared" si="6"/>
        <v>0</v>
      </c>
      <c r="K59" s="121">
        <f t="shared" si="7"/>
        <v>0</v>
      </c>
      <c r="M59" s="134"/>
    </row>
    <row r="60" spans="2:13" ht="18" customHeight="1" x14ac:dyDescent="0.35">
      <c r="B60" s="122" t="s">
        <v>33</v>
      </c>
      <c r="C60" s="123">
        <v>0.04</v>
      </c>
      <c r="D60" s="124">
        <v>0.11981012572248653</v>
      </c>
      <c r="E60" s="125" t="s">
        <v>3</v>
      </c>
      <c r="F60" s="105">
        <f t="shared" si="9"/>
        <v>0.16</v>
      </c>
      <c r="G60" s="106">
        <f t="shared" si="8"/>
        <v>0.16</v>
      </c>
      <c r="H60" s="107">
        <f t="shared" si="5"/>
        <v>0</v>
      </c>
      <c r="I60" s="108">
        <v>0</v>
      </c>
      <c r="J60" s="109">
        <f t="shared" si="6"/>
        <v>0</v>
      </c>
      <c r="K60" s="110">
        <f t="shared" si="7"/>
        <v>0</v>
      </c>
      <c r="M60" s="134"/>
    </row>
    <row r="61" spans="2:13" ht="18" customHeight="1" x14ac:dyDescent="0.35">
      <c r="B61" s="112" t="s">
        <v>34</v>
      </c>
      <c r="C61" s="113">
        <v>0.04</v>
      </c>
      <c r="D61" s="114">
        <v>5.0408994733531422E-2</v>
      </c>
      <c r="E61" s="115" t="s">
        <v>3</v>
      </c>
      <c r="F61" s="116">
        <f t="shared" si="9"/>
        <v>0.16</v>
      </c>
      <c r="G61" s="117">
        <f t="shared" si="8"/>
        <v>0.16</v>
      </c>
      <c r="H61" s="118">
        <f t="shared" si="5"/>
        <v>0</v>
      </c>
      <c r="I61" s="119">
        <v>0</v>
      </c>
      <c r="J61" s="120">
        <f t="shared" si="6"/>
        <v>0</v>
      </c>
      <c r="K61" s="121">
        <f t="shared" si="7"/>
        <v>0</v>
      </c>
      <c r="M61" s="134"/>
    </row>
    <row r="62" spans="2:13" ht="18" customHeight="1" x14ac:dyDescent="0.35">
      <c r="B62" s="101" t="s">
        <v>131</v>
      </c>
      <c r="C62" s="102">
        <v>0.04</v>
      </c>
      <c r="D62" s="103">
        <v>6.4565879797443479E-2</v>
      </c>
      <c r="E62" s="104" t="s">
        <v>3</v>
      </c>
      <c r="F62" s="135">
        <f t="shared" si="9"/>
        <v>0.16</v>
      </c>
      <c r="G62" s="136">
        <f t="shared" si="8"/>
        <v>0.16</v>
      </c>
      <c r="H62" s="168">
        <f t="shared" si="5"/>
        <v>0</v>
      </c>
      <c r="I62" s="138">
        <v>0</v>
      </c>
      <c r="J62" s="109">
        <f t="shared" si="6"/>
        <v>0</v>
      </c>
      <c r="K62" s="110">
        <f t="shared" si="7"/>
        <v>0</v>
      </c>
      <c r="M62" s="134"/>
    </row>
    <row r="63" spans="2:13" ht="18" customHeight="1" x14ac:dyDescent="0.35">
      <c r="B63" s="112" t="s">
        <v>35</v>
      </c>
      <c r="C63" s="113">
        <v>0.03</v>
      </c>
      <c r="D63" s="114">
        <v>5.772243332629251E-2</v>
      </c>
      <c r="E63" s="115" t="s">
        <v>3</v>
      </c>
      <c r="F63" s="116">
        <f t="shared" si="9"/>
        <v>0.12</v>
      </c>
      <c r="G63" s="117">
        <f t="shared" si="8"/>
        <v>0.12</v>
      </c>
      <c r="H63" s="118">
        <f t="shared" si="5"/>
        <v>0</v>
      </c>
      <c r="I63" s="119">
        <v>0</v>
      </c>
      <c r="J63" s="120">
        <f t="shared" si="6"/>
        <v>0</v>
      </c>
      <c r="K63" s="121">
        <f t="shared" si="7"/>
        <v>0</v>
      </c>
      <c r="M63" s="134"/>
    </row>
    <row r="64" spans="2:13" ht="18" customHeight="1" x14ac:dyDescent="0.35">
      <c r="B64" s="101" t="s">
        <v>36</v>
      </c>
      <c r="C64" s="102">
        <v>0.03</v>
      </c>
      <c r="D64" s="103">
        <v>6.6372358481372393E-2</v>
      </c>
      <c r="E64" s="104" t="s">
        <v>3</v>
      </c>
      <c r="F64" s="135">
        <f t="shared" si="9"/>
        <v>0.12</v>
      </c>
      <c r="G64" s="136">
        <f t="shared" si="8"/>
        <v>0.12</v>
      </c>
      <c r="H64" s="168">
        <f t="shared" si="5"/>
        <v>0</v>
      </c>
      <c r="I64" s="138">
        <v>0</v>
      </c>
      <c r="J64" s="109">
        <f t="shared" si="6"/>
        <v>0</v>
      </c>
      <c r="K64" s="110">
        <f t="shared" si="7"/>
        <v>0</v>
      </c>
      <c r="M64" s="134"/>
    </row>
    <row r="65" spans="2:14" ht="18" customHeight="1" x14ac:dyDescent="0.35">
      <c r="B65" s="112" t="s">
        <v>132</v>
      </c>
      <c r="C65" s="113">
        <v>0.04</v>
      </c>
      <c r="D65" s="114">
        <v>7.4558315005942302E-2</v>
      </c>
      <c r="E65" s="115" t="s">
        <v>3</v>
      </c>
      <c r="F65" s="116">
        <f t="shared" si="9"/>
        <v>0.16</v>
      </c>
      <c r="G65" s="117">
        <f t="shared" si="8"/>
        <v>0.16</v>
      </c>
      <c r="H65" s="118">
        <f t="shared" si="5"/>
        <v>0</v>
      </c>
      <c r="I65" s="119">
        <v>0</v>
      </c>
      <c r="J65" s="120">
        <f t="shared" si="6"/>
        <v>0</v>
      </c>
      <c r="K65" s="121">
        <f t="shared" si="7"/>
        <v>0</v>
      </c>
      <c r="M65" s="134"/>
    </row>
    <row r="66" spans="2:14" ht="18" customHeight="1" x14ac:dyDescent="0.35">
      <c r="B66" s="122" t="s">
        <v>105</v>
      </c>
      <c r="C66" s="123">
        <v>4.3749999999999997E-2</v>
      </c>
      <c r="D66" s="139">
        <v>3.4549254345604699E-2</v>
      </c>
      <c r="E66" s="125" t="s">
        <v>3</v>
      </c>
      <c r="F66" s="105">
        <f t="shared" si="9"/>
        <v>0.17499999999999999</v>
      </c>
      <c r="G66" s="106">
        <f t="shared" si="8"/>
        <v>0.17499999999999999</v>
      </c>
      <c r="H66" s="107">
        <f t="shared" si="5"/>
        <v>0</v>
      </c>
      <c r="I66" s="108">
        <v>0</v>
      </c>
      <c r="J66" s="109">
        <f t="shared" si="6"/>
        <v>0</v>
      </c>
      <c r="K66" s="110">
        <f t="shared" si="7"/>
        <v>0</v>
      </c>
      <c r="M66" s="134"/>
    </row>
    <row r="67" spans="2:14" ht="18" customHeight="1" thickBot="1" x14ac:dyDescent="0.4">
      <c r="B67" s="126" t="s">
        <v>37</v>
      </c>
      <c r="C67" s="140">
        <v>0.04</v>
      </c>
      <c r="D67" s="141">
        <v>7.6083857744221772E-2</v>
      </c>
      <c r="E67" s="129" t="s">
        <v>3</v>
      </c>
      <c r="F67" s="130">
        <f t="shared" si="9"/>
        <v>0.16</v>
      </c>
      <c r="G67" s="131">
        <f t="shared" si="8"/>
        <v>0.16</v>
      </c>
      <c r="H67" s="169">
        <f t="shared" si="5"/>
        <v>0</v>
      </c>
      <c r="I67" s="133">
        <v>0</v>
      </c>
      <c r="J67" s="120">
        <f t="shared" si="6"/>
        <v>0</v>
      </c>
      <c r="K67" s="121">
        <f t="shared" si="7"/>
        <v>0</v>
      </c>
      <c r="M67" s="134"/>
    </row>
    <row r="68" spans="2:14" ht="0.75" customHeight="1" thickTop="1" x14ac:dyDescent="0.35">
      <c r="B68" s="142"/>
      <c r="C68" s="143"/>
      <c r="D68" s="144"/>
      <c r="E68" s="145"/>
      <c r="F68" s="146"/>
      <c r="G68" s="147"/>
      <c r="H68" s="148"/>
      <c r="I68" s="149"/>
      <c r="J68" s="150"/>
      <c r="K68" s="151"/>
      <c r="M68" s="134"/>
    </row>
    <row r="69" spans="2:14" s="154" customFormat="1" ht="3" customHeight="1" x14ac:dyDescent="0.35">
      <c r="B69" s="152"/>
      <c r="C69" s="153"/>
      <c r="E69" s="153"/>
      <c r="F69" s="155"/>
      <c r="G69" s="155"/>
      <c r="H69" s="156"/>
      <c r="I69" s="155"/>
      <c r="J69" s="156"/>
      <c r="K69" s="157"/>
      <c r="M69" s="158"/>
      <c r="N69" s="2"/>
    </row>
    <row r="70" spans="2:14" s="154" customFormat="1" ht="14.25" customHeight="1" x14ac:dyDescent="0.35">
      <c r="B70" s="159" t="s">
        <v>106</v>
      </c>
      <c r="C70" s="153"/>
      <c r="E70" s="153"/>
      <c r="F70" s="155"/>
      <c r="G70" s="155"/>
      <c r="H70" s="156"/>
      <c r="I70" s="155"/>
      <c r="J70" s="156"/>
      <c r="K70" s="157"/>
      <c r="M70" s="158"/>
      <c r="N70" s="2"/>
    </row>
    <row r="71" spans="2:14" s="154" customFormat="1" ht="11.25" customHeight="1" x14ac:dyDescent="0.35">
      <c r="B71" s="198" t="s">
        <v>137</v>
      </c>
      <c r="C71" s="199"/>
      <c r="D71" s="199"/>
      <c r="E71" s="199"/>
      <c r="F71" s="199"/>
      <c r="G71" s="199"/>
      <c r="H71" s="199"/>
      <c r="I71" s="199"/>
      <c r="J71" s="199"/>
      <c r="K71" s="200"/>
      <c r="M71" s="158"/>
      <c r="N71" s="2"/>
    </row>
    <row r="72" spans="2:14" s="154" customFormat="1" ht="14.25" customHeight="1" x14ac:dyDescent="0.35">
      <c r="B72" s="198"/>
      <c r="C72" s="199"/>
      <c r="D72" s="199"/>
      <c r="E72" s="199"/>
      <c r="F72" s="199"/>
      <c r="G72" s="199"/>
      <c r="H72" s="199"/>
      <c r="I72" s="199"/>
      <c r="J72" s="199"/>
      <c r="K72" s="200"/>
      <c r="M72" s="158"/>
      <c r="N72" s="2"/>
    </row>
    <row r="73" spans="2:14" s="160" customFormat="1" ht="14.25" customHeight="1" x14ac:dyDescent="0.25">
      <c r="B73" s="198"/>
      <c r="C73" s="199"/>
      <c r="D73" s="199"/>
      <c r="E73" s="199"/>
      <c r="F73" s="199"/>
      <c r="G73" s="199"/>
      <c r="H73" s="199"/>
      <c r="I73" s="199"/>
      <c r="J73" s="199"/>
      <c r="K73" s="200"/>
      <c r="M73" s="161"/>
    </row>
    <row r="74" spans="2:14" s="160" customFormat="1" ht="13.5" customHeight="1" x14ac:dyDescent="0.25">
      <c r="B74" s="198" t="s">
        <v>138</v>
      </c>
      <c r="C74" s="199"/>
      <c r="D74" s="199"/>
      <c r="E74" s="199"/>
      <c r="F74" s="199"/>
      <c r="G74" s="199"/>
      <c r="H74" s="199"/>
      <c r="I74" s="199"/>
      <c r="J74" s="199"/>
      <c r="K74" s="200"/>
      <c r="M74" s="161"/>
    </row>
    <row r="75" spans="2:14" s="160" customFormat="1" ht="14.25" customHeight="1" x14ac:dyDescent="0.25">
      <c r="B75" s="198"/>
      <c r="C75" s="199"/>
      <c r="D75" s="199"/>
      <c r="E75" s="199"/>
      <c r="F75" s="199"/>
      <c r="G75" s="199"/>
      <c r="H75" s="199"/>
      <c r="I75" s="199"/>
      <c r="J75" s="199"/>
      <c r="K75" s="200"/>
      <c r="M75" s="161"/>
    </row>
    <row r="76" spans="2:14" s="160" customFormat="1" ht="14.25" customHeight="1" x14ac:dyDescent="0.3">
      <c r="B76" s="152" t="s">
        <v>41</v>
      </c>
      <c r="C76" s="162"/>
      <c r="D76" s="163"/>
      <c r="E76" s="162"/>
      <c r="F76" s="162"/>
      <c r="G76" s="162"/>
      <c r="H76" s="162"/>
      <c r="I76" s="162"/>
      <c r="J76" s="162"/>
      <c r="K76" s="164"/>
      <c r="M76" s="161"/>
    </row>
    <row r="77" spans="2:14" s="160" customFormat="1" ht="14.25" customHeight="1" x14ac:dyDescent="0.3">
      <c r="B77" s="152" t="s">
        <v>139</v>
      </c>
      <c r="K77" s="163"/>
    </row>
    <row r="78" spans="2:14" s="160" customFormat="1" ht="4.5" customHeight="1" thickBot="1" x14ac:dyDescent="0.3">
      <c r="B78" s="165"/>
      <c r="C78" s="166"/>
      <c r="D78" s="166"/>
      <c r="E78" s="166"/>
      <c r="F78" s="166"/>
      <c r="G78" s="166"/>
      <c r="H78" s="166"/>
      <c r="I78" s="166"/>
      <c r="J78" s="166"/>
      <c r="K78" s="167"/>
    </row>
    <row r="79" spans="2:14" ht="15" thickTop="1" x14ac:dyDescent="0.35"/>
  </sheetData>
  <sheetProtection sort="0" autoFilter="0"/>
  <autoFilter ref="B9:K9" xr:uid="{C8FE0C08-B998-4867-B375-B20363042E0A}">
    <sortState xmlns:xlrd2="http://schemas.microsoft.com/office/spreadsheetml/2017/richdata2" ref="B10:K67">
      <sortCondition descending="1" ref="E9"/>
    </sortState>
  </autoFilter>
  <mergeCells count="14">
    <mergeCell ref="G7:G8"/>
    <mergeCell ref="H7:H8"/>
    <mergeCell ref="B71:K73"/>
    <mergeCell ref="B74:K75"/>
    <mergeCell ref="B2:K2"/>
    <mergeCell ref="D3:D8"/>
    <mergeCell ref="E3:E8"/>
    <mergeCell ref="F3:I5"/>
    <mergeCell ref="B4:B8"/>
    <mergeCell ref="C4:C8"/>
    <mergeCell ref="F6:H6"/>
    <mergeCell ref="I6:I8"/>
    <mergeCell ref="J6:K7"/>
    <mergeCell ref="F7:F8"/>
  </mergeCells>
  <dataValidations count="1">
    <dataValidation type="list" allowBlank="1" showInputMessage="1" showErrorMessage="1" sqref="J4" xr:uid="{40CB536A-F292-4D9F-AE9F-27D9DB6AAE81}">
      <formula1>$AF$3:$AF$8</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As of June 1, 2022</vt:lpstr>
      <vt:lpstr>As of Sept. 1, 2022</vt:lpstr>
      <vt:lpstr>As of Dec. 1, 2022</vt:lpstr>
      <vt:lpstr>As of Jan. 1, 2023</vt:lpstr>
      <vt:lpstr>'As of Dec. 1, 2022'!_FilterDatabase</vt:lpstr>
      <vt:lpstr>'As of Jan. 1, 2023'!_FilterDatabase</vt:lpstr>
      <vt:lpstr>'As of June 1, 2022'!_FilterDatabase</vt:lpstr>
      <vt:lpstr>'As of Sept. 1, 2022'!_FilterDatabase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2022-05-23T18:58:18Z</dcterms:created>
  <dcterms:modified xsi:type="dcterms:W3CDTF">2023-01-04T17:01:08Z</dcterms:modified>
</cp:coreProperties>
</file>